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795" windowWidth="19275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<sst xmlns="http://schemas.openxmlformats.org/spreadsheetml/2006/main" count="38" uniqueCount="36">
  <si>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TABELA  A</t>
  </si>
  <si>
    <t xml:space="preserve">DOCHODY Z DOTACJI NA ZADANIA REALIZOWANE PRZEZ GMINĘ I POWIAT </t>
  </si>
  <si>
    <t xml:space="preserve"> NA PODSTAWIE POROZUMIEŃ Z ORGANAMI ADMINISTRACJI RZĄDOWEJ</t>
  </si>
  <si>
    <t>2009 rok</t>
  </si>
  <si>
    <t>%</t>
  </si>
  <si>
    <t>Dynamika</t>
  </si>
  <si>
    <t>Klasy-fikacja</t>
  </si>
  <si>
    <t>TREŚĆ</t>
  </si>
  <si>
    <t>Wykonanie 2008</t>
  </si>
  <si>
    <t xml:space="preserve">Plan pierwotny </t>
  </si>
  <si>
    <t>Plan po zmianach</t>
  </si>
  <si>
    <t xml:space="preserve">Wykonanie </t>
  </si>
  <si>
    <t>wykonania planu 
6:5</t>
  </si>
  <si>
    <t xml:space="preserve">GMINA </t>
  </si>
  <si>
    <t>DZIAŁALNOŚĆ USŁUGOWA</t>
  </si>
  <si>
    <t>Urzymanie cmentarza wojennego</t>
  </si>
  <si>
    <t>OŚWIATA I WYCHOWANIE</t>
  </si>
  <si>
    <t>Program na rzecz społeczności romskiej w Polsce</t>
  </si>
  <si>
    <t>Muzealne spotkania z fotografią</t>
  </si>
  <si>
    <t>POMOC SPOŁECZNA</t>
  </si>
  <si>
    <t>„Karuzela – Program profilaktyczny dla rodzin z małoletnimi dziećmi w placówce opiekuńczo – wychow. wsparcia dziennego"</t>
  </si>
  <si>
    <t xml:space="preserve">„Rozwój niespokrewnionych z dzieckiem zawodowych rodzin zastępczych w Ośrodku Adopcyjno – Opiekuńczym w Koszalinie”     </t>
  </si>
  <si>
    <t>KULTURA I OCHRONA DZIEDZICTWA NARODOWEGO</t>
  </si>
  <si>
    <t>POWIAT</t>
  </si>
  <si>
    <t>TRANSPORT I ŁĄCZNOŚĆ</t>
  </si>
  <si>
    <t>Skrzyżowanie ul. Jana Pawła II / Staszica</t>
  </si>
  <si>
    <t>ADMINISTRACJA PUBLICZNA</t>
  </si>
  <si>
    <t>Kwalifikacja wojskowa</t>
  </si>
  <si>
    <t>BEZPIECZEŃSTWO PUBLICZNE I OCHRONA PRZECIWPOŻAROWA</t>
  </si>
  <si>
    <t>Pozostała działalność</t>
  </si>
  <si>
    <t>Teatry dramatyczne i lalkowe</t>
  </si>
  <si>
    <t>Muzea</t>
  </si>
  <si>
    <t>OGÓŁEM</t>
  </si>
  <si>
    <t>Wprowadził do BIP: Agnieszka Sulewska</t>
  </si>
  <si>
    <t>Data wprowadzenia do BIP: 27.04.2010 r.</t>
  </si>
  <si>
    <t>Autor dokumentu: Barbara Malinowska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</si>
</sst>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Calibri"/>
      <family val="0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sz val="8"/>
      <name val="Calibri"/>
      <family val="0"/>
    </font>
    <font>
      <u val="single"/>
      <sz val="10"/>
      <color indexed="12"/>
      <name val="Calibri"/>
      <family val="0"/>
    </font>
    <font>
      <u val="single"/>
      <sz val="10"/>
      <color indexed="36"/>
      <name val="Calibri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4" fontId="0" fillId="0" borderId="3" xfId="0" applyNumberFormat="1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0" fontId="4" fillId="0" borderId="9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 wrapText="1"/>
    </xf>
    <xf numFmtId="164" fontId="3" fillId="0" borderId="14" xfId="0" applyNumberFormat="1" applyFont="1" applyBorder="1" applyAlignment="1">
      <alignment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0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3" fontId="0" fillId="0" borderId="6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164" fontId="0" fillId="0" borderId="16" xfId="0" applyNumberFormat="1" applyFont="1" applyBorder="1" applyAlignment="1">
      <alignment vertical="center" wrapText="1"/>
    </xf>
    <xf numFmtId="164" fontId="0" fillId="0" borderId="17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3" fontId="3" fillId="0" borderId="14" xfId="0" applyNumberFormat="1" applyFont="1" applyBorder="1" applyAlignment="1">
      <alignment vertical="center" wrapText="1"/>
    </xf>
    <xf numFmtId="164" fontId="1" fillId="0" borderId="14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3" fontId="7" fillId="0" borderId="19" xfId="0" applyNumberFormat="1" applyFont="1" applyBorder="1" applyAlignment="1">
      <alignment vertical="center" wrapText="1"/>
    </xf>
    <xf numFmtId="164" fontId="0" fillId="0" borderId="19" xfId="0" applyNumberFormat="1" applyFont="1" applyBorder="1" applyAlignment="1">
      <alignment vertical="center" wrapText="1"/>
    </xf>
    <xf numFmtId="164" fontId="0" fillId="0" borderId="2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0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3" fontId="0" fillId="0" borderId="22" xfId="0" applyNumberFormat="1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 wrapText="1"/>
    </xf>
    <xf numFmtId="164" fontId="0" fillId="0" borderId="22" xfId="0" applyNumberFormat="1" applyFont="1" applyBorder="1" applyAlignment="1">
      <alignment vertical="center" wrapText="1"/>
    </xf>
    <xf numFmtId="164" fontId="0" fillId="0" borderId="23" xfId="0" applyNumberFormat="1" applyFont="1" applyBorder="1" applyAlignment="1">
      <alignment horizontal="right" vertical="center" wrapText="1"/>
    </xf>
    <xf numFmtId="0" fontId="0" fillId="0" borderId="24" xfId="0" applyFont="1" applyBorder="1" applyAlignment="1">
      <alignment horizontal="justify"/>
    </xf>
    <xf numFmtId="3" fontId="3" fillId="0" borderId="19" xfId="0" applyNumberFormat="1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164" fontId="0" fillId="0" borderId="11" xfId="0" applyNumberFormat="1" applyFont="1" applyBorder="1" applyAlignment="1">
      <alignment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/>
    </xf>
    <xf numFmtId="3" fontId="7" fillId="0" borderId="26" xfId="0" applyNumberFormat="1" applyFont="1" applyBorder="1" applyAlignment="1">
      <alignment vertical="center" wrapText="1"/>
    </xf>
    <xf numFmtId="164" fontId="7" fillId="0" borderId="27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right" vertical="center" wrapText="1"/>
    </xf>
    <xf numFmtId="164" fontId="9" fillId="0" borderId="15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vertical="center" wrapText="1"/>
    </xf>
    <xf numFmtId="164" fontId="0" fillId="0" borderId="15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vertical="center" wrapText="1"/>
    </xf>
    <xf numFmtId="164" fontId="0" fillId="0" borderId="6" xfId="0" applyNumberFormat="1" applyFont="1" applyBorder="1" applyAlignment="1">
      <alignment vertical="center" wrapText="1"/>
    </xf>
    <xf numFmtId="164" fontId="0" fillId="0" borderId="9" xfId="0" applyNumberFormat="1" applyFont="1" applyBorder="1" applyAlignment="1">
      <alignment horizontal="right" vertical="center" wrapText="1"/>
    </xf>
    <xf numFmtId="0" fontId="0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164" fontId="0" fillId="0" borderId="14" xfId="0" applyNumberFormat="1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3" fontId="7" fillId="0" borderId="8" xfId="0" applyNumberFormat="1" applyFont="1" applyBorder="1" applyAlignment="1">
      <alignment vertical="center" wrapText="1"/>
    </xf>
    <xf numFmtId="164" fontId="0" fillId="0" borderId="8" xfId="0" applyNumberFormat="1" applyFont="1" applyBorder="1" applyAlignment="1">
      <alignment vertical="center" wrapText="1"/>
    </xf>
    <xf numFmtId="164" fontId="0" fillId="0" borderId="29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164" fontId="2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H34"/>
  <sheetViews>
    <sheetView tabSelected="1" workbookViewId="0" topLeftCell="A19">
      <selection activeCell="A32" sqref="A32:A34"/>
    </sheetView>
  </sheetViews>
  <sheetFormatPr defaultColWidth="9.140625" defaultRowHeight="12.75"/>
  <cols>
    <col min="1" max="1" width="5.8515625" style="1" customWidth="1"/>
    <col min="2" max="2" width="27.421875" style="1" customWidth="1"/>
    <col min="3" max="3" width="10.140625" style="1" customWidth="1"/>
    <col min="4" max="4" width="9.00390625" style="1" customWidth="1"/>
    <col min="5" max="5" width="11.8515625" style="1" customWidth="1"/>
    <col min="6" max="6" width="10.140625" style="1" customWidth="1"/>
    <col min="7" max="7" width="8.140625" style="1" customWidth="1"/>
    <col min="8" max="8" width="7.57421875" style="1" customWidth="1"/>
    <col min="9" max="16384" width="9.140625" style="1" customWidth="1"/>
  </cols>
  <sheetData>
    <row r="1" spans="7:8" ht="21.75" customHeight="1">
      <c r="G1" s="2" t="s">
        <v>0</v>
      </c>
      <c r="H1" s="3"/>
    </row>
    <row r="2" spans="1:8" s="5" customFormat="1" ht="18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5" customFormat="1" ht="20.2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7.5" customHeight="1">
      <c r="A4" s="6"/>
      <c r="B4" s="7"/>
      <c r="C4" s="8"/>
      <c r="D4" s="8"/>
      <c r="E4" s="8"/>
      <c r="F4" s="8"/>
      <c r="G4" s="8"/>
      <c r="H4" s="8"/>
    </row>
    <row r="5" ht="6" customHeight="1" thickBot="1"/>
    <row r="6" spans="1:8" ht="15.75" thickTop="1">
      <c r="A6" s="9"/>
      <c r="B6" s="10"/>
      <c r="C6" s="11"/>
      <c r="D6" s="12" t="s">
        <v>3</v>
      </c>
      <c r="E6" s="13"/>
      <c r="F6" s="13"/>
      <c r="G6" s="14" t="s">
        <v>4</v>
      </c>
      <c r="H6" s="15" t="s">
        <v>5</v>
      </c>
    </row>
    <row r="7" spans="1:8" ht="38.25">
      <c r="A7" s="16" t="s">
        <v>6</v>
      </c>
      <c r="B7" s="17" t="s">
        <v>7</v>
      </c>
      <c r="C7" s="18" t="s">
        <v>8</v>
      </c>
      <c r="D7" s="19" t="s">
        <v>9</v>
      </c>
      <c r="E7" s="20" t="s">
        <v>10</v>
      </c>
      <c r="F7" s="20" t="s">
        <v>11</v>
      </c>
      <c r="G7" s="21" t="s">
        <v>12</v>
      </c>
      <c r="H7" s="22">
        <v>0.2520833333333333</v>
      </c>
    </row>
    <row r="8" spans="1:8" ht="13.5" thickBot="1">
      <c r="A8" s="23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5">
        <v>8</v>
      </c>
    </row>
    <row r="9" spans="1:8" s="31" customFormat="1" ht="16.5" thickBot="1" thickTop="1">
      <c r="A9" s="26"/>
      <c r="B9" s="27" t="s">
        <v>13</v>
      </c>
      <c r="C9" s="28">
        <f>C10+C12+C15+C18</f>
        <v>50931</v>
      </c>
      <c r="D9" s="28">
        <f>D10+D12+D15</f>
        <v>16600</v>
      </c>
      <c r="E9" s="28">
        <f>E10+E12+E15+E18</f>
        <v>24100</v>
      </c>
      <c r="F9" s="28">
        <f>F10+F12+F15+F18</f>
        <v>19095</v>
      </c>
      <c r="G9" s="29">
        <f aca="true" t="shared" si="0" ref="G9:G24">F9/E9*100</f>
        <v>79.23236514522821</v>
      </c>
      <c r="H9" s="30">
        <f>F9/C9*100</f>
        <v>37.491900806974144</v>
      </c>
    </row>
    <row r="10" spans="1:8" s="37" customFormat="1" ht="27" customHeight="1" thickBot="1" thickTop="1">
      <c r="A10" s="32">
        <v>710</v>
      </c>
      <c r="B10" s="33" t="s">
        <v>14</v>
      </c>
      <c r="C10" s="34">
        <f>C11</f>
        <v>16599</v>
      </c>
      <c r="D10" s="34">
        <f>D11</f>
        <v>16600</v>
      </c>
      <c r="E10" s="34">
        <f>E11</f>
        <v>16600</v>
      </c>
      <c r="F10" s="34">
        <f>F11</f>
        <v>16595</v>
      </c>
      <c r="G10" s="35">
        <f t="shared" si="0"/>
        <v>99.96987951807229</v>
      </c>
      <c r="H10" s="36">
        <f>F10/C10*100</f>
        <v>99.9759021627809</v>
      </c>
    </row>
    <row r="11" spans="1:8" ht="27" customHeight="1" thickBot="1" thickTop="1">
      <c r="A11" s="38">
        <v>71035</v>
      </c>
      <c r="B11" s="39" t="s">
        <v>15</v>
      </c>
      <c r="C11" s="40">
        <v>16599</v>
      </c>
      <c r="D11" s="41">
        <v>16600</v>
      </c>
      <c r="E11" s="41">
        <v>16600</v>
      </c>
      <c r="F11" s="41">
        <v>16595</v>
      </c>
      <c r="G11" s="42">
        <f t="shared" si="0"/>
        <v>99.96987951807229</v>
      </c>
      <c r="H11" s="43">
        <f>F11/C11*100</f>
        <v>99.9759021627809</v>
      </c>
    </row>
    <row r="12" spans="1:8" s="37" customFormat="1" ht="27.75" customHeight="1" thickBot="1" thickTop="1">
      <c r="A12" s="32">
        <v>801</v>
      </c>
      <c r="B12" s="44" t="s">
        <v>16</v>
      </c>
      <c r="C12" s="45">
        <f>C14+C13</f>
        <v>7100</v>
      </c>
      <c r="D12" s="45"/>
      <c r="E12" s="45">
        <f>E14+E13</f>
        <v>2500</v>
      </c>
      <c r="F12" s="45">
        <f>F14+F13</f>
        <v>2500</v>
      </c>
      <c r="G12" s="46">
        <f t="shared" si="0"/>
        <v>100</v>
      </c>
      <c r="H12" s="47">
        <f>F12/C12*100</f>
        <v>35.2112676056338</v>
      </c>
    </row>
    <row r="13" spans="1:8" s="53" customFormat="1" ht="27.75" customHeight="1" thickTop="1">
      <c r="A13" s="48">
        <v>80195</v>
      </c>
      <c r="B13" s="49" t="s">
        <v>17</v>
      </c>
      <c r="C13" s="50">
        <v>2100</v>
      </c>
      <c r="D13" s="50"/>
      <c r="E13" s="50">
        <v>2500</v>
      </c>
      <c r="F13" s="50">
        <v>2500</v>
      </c>
      <c r="G13" s="51">
        <f t="shared" si="0"/>
        <v>100</v>
      </c>
      <c r="H13" s="52">
        <f>G13/C13*100</f>
        <v>4.761904761904762</v>
      </c>
    </row>
    <row r="14" spans="1:8" ht="27.75" customHeight="1" thickBot="1">
      <c r="A14" s="54">
        <v>80195</v>
      </c>
      <c r="B14" s="55" t="s">
        <v>18</v>
      </c>
      <c r="C14" s="56">
        <v>5000</v>
      </c>
      <c r="D14" s="57"/>
      <c r="E14" s="57"/>
      <c r="F14" s="57"/>
      <c r="G14" s="58"/>
      <c r="H14" s="59"/>
    </row>
    <row r="15" spans="1:8" s="37" customFormat="1" ht="22.5" customHeight="1" thickBot="1" thickTop="1">
      <c r="A15" s="32">
        <v>852</v>
      </c>
      <c r="B15" s="33" t="s">
        <v>19</v>
      </c>
      <c r="C15" s="45">
        <f>C17+C16</f>
        <v>22232</v>
      </c>
      <c r="D15" s="45"/>
      <c r="E15" s="45"/>
      <c r="F15" s="45"/>
      <c r="G15" s="46"/>
      <c r="H15" s="47"/>
    </row>
    <row r="16" spans="1:8" s="37" customFormat="1" ht="51" customHeight="1" thickTop="1">
      <c r="A16" s="48">
        <v>85295</v>
      </c>
      <c r="B16" s="60" t="s">
        <v>20</v>
      </c>
      <c r="C16" s="50">
        <v>10247</v>
      </c>
      <c r="D16" s="61"/>
      <c r="E16" s="50"/>
      <c r="F16" s="50"/>
      <c r="G16" s="51"/>
      <c r="H16" s="52"/>
    </row>
    <row r="17" spans="1:8" ht="63.75" customHeight="1" thickBot="1">
      <c r="A17" s="54">
        <v>85295</v>
      </c>
      <c r="B17" s="62" t="s">
        <v>21</v>
      </c>
      <c r="C17" s="57">
        <v>11985</v>
      </c>
      <c r="D17" s="57"/>
      <c r="E17" s="57"/>
      <c r="F17" s="57"/>
      <c r="G17" s="63"/>
      <c r="H17" s="64"/>
    </row>
    <row r="18" spans="1:8" s="37" customFormat="1" ht="32.25" customHeight="1" thickBot="1" thickTop="1">
      <c r="A18" s="65">
        <v>921</v>
      </c>
      <c r="B18" s="66" t="s">
        <v>22</v>
      </c>
      <c r="C18" s="67">
        <f>C19</f>
        <v>5000</v>
      </c>
      <c r="D18" s="67"/>
      <c r="E18" s="67">
        <f>E19</f>
        <v>5000</v>
      </c>
      <c r="F18" s="67"/>
      <c r="G18" s="46"/>
      <c r="H18" s="36"/>
    </row>
    <row r="19" spans="1:8" ht="34.5" customHeight="1" thickBot="1" thickTop="1">
      <c r="A19" s="68">
        <v>92108</v>
      </c>
      <c r="B19" s="49" t="s">
        <v>17</v>
      </c>
      <c r="C19" s="69">
        <v>5000</v>
      </c>
      <c r="D19" s="69"/>
      <c r="E19" s="69">
        <v>5000</v>
      </c>
      <c r="F19" s="69"/>
      <c r="G19" s="42"/>
      <c r="H19" s="70"/>
    </row>
    <row r="20" spans="1:8" s="53" customFormat="1" ht="18.75" customHeight="1" thickBot="1" thickTop="1">
      <c r="A20" s="71"/>
      <c r="B20" s="27" t="s">
        <v>23</v>
      </c>
      <c r="C20" s="28">
        <f>C21+C23+C27+C25</f>
        <v>1590453</v>
      </c>
      <c r="D20" s="28">
        <f>D21+D23+D27+D26</f>
        <v>5500</v>
      </c>
      <c r="E20" s="28">
        <f>E21+E23+E27+E25</f>
        <v>123570</v>
      </c>
      <c r="F20" s="28">
        <f>F21+F23+F27+F25</f>
        <v>123554</v>
      </c>
      <c r="G20" s="29">
        <f t="shared" si="0"/>
        <v>99.98705187343207</v>
      </c>
      <c r="H20" s="72">
        <f>F20/C20*100</f>
        <v>7.768478540390694</v>
      </c>
    </row>
    <row r="21" spans="1:8" s="53" customFormat="1" ht="21.75" customHeight="1" thickBot="1" thickTop="1">
      <c r="A21" s="32">
        <v>600</v>
      </c>
      <c r="B21" s="44" t="s">
        <v>24</v>
      </c>
      <c r="C21" s="34">
        <f>C22</f>
        <v>1515988</v>
      </c>
      <c r="D21" s="34"/>
      <c r="E21" s="34"/>
      <c r="F21" s="34"/>
      <c r="G21" s="29"/>
      <c r="H21" s="73"/>
    </row>
    <row r="22" spans="1:8" s="53" customFormat="1" ht="28.5" customHeight="1" thickBot="1" thickTop="1">
      <c r="A22" s="74">
        <v>60015</v>
      </c>
      <c r="B22" s="75" t="s">
        <v>25</v>
      </c>
      <c r="C22" s="76">
        <v>1515988</v>
      </c>
      <c r="D22" s="76"/>
      <c r="E22" s="76"/>
      <c r="F22" s="76"/>
      <c r="G22" s="77"/>
      <c r="H22" s="78"/>
    </row>
    <row r="23" spans="1:8" s="37" customFormat="1" ht="27.75" customHeight="1" thickBot="1" thickTop="1">
      <c r="A23" s="32">
        <v>750</v>
      </c>
      <c r="B23" s="33" t="s">
        <v>26</v>
      </c>
      <c r="C23" s="45">
        <f>C24</f>
        <v>4465</v>
      </c>
      <c r="D23" s="45">
        <f>D24</f>
        <v>5500</v>
      </c>
      <c r="E23" s="45">
        <f>E24</f>
        <v>4434</v>
      </c>
      <c r="F23" s="45">
        <f>F24</f>
        <v>4434</v>
      </c>
      <c r="G23" s="35">
        <f t="shared" si="0"/>
        <v>100</v>
      </c>
      <c r="H23" s="36">
        <f>F23/C23*100</f>
        <v>99.3057110862262</v>
      </c>
    </row>
    <row r="24" spans="1:8" ht="18" customHeight="1" thickBot="1" thickTop="1">
      <c r="A24" s="38">
        <v>75045</v>
      </c>
      <c r="B24" s="39" t="s">
        <v>27</v>
      </c>
      <c r="C24" s="79">
        <v>4465</v>
      </c>
      <c r="D24" s="79">
        <v>5500</v>
      </c>
      <c r="E24" s="79">
        <v>4434</v>
      </c>
      <c r="F24" s="79">
        <v>4434</v>
      </c>
      <c r="G24" s="80">
        <f t="shared" si="0"/>
        <v>100</v>
      </c>
      <c r="H24" s="81">
        <f>F24/C24*100</f>
        <v>99.3057110862262</v>
      </c>
    </row>
    <row r="25" spans="1:8" s="37" customFormat="1" ht="30.75" customHeight="1" thickBot="1" thickTop="1">
      <c r="A25" s="32">
        <v>754</v>
      </c>
      <c r="B25" s="44" t="s">
        <v>28</v>
      </c>
      <c r="C25" s="45"/>
      <c r="D25" s="45"/>
      <c r="E25" s="45">
        <f>E26</f>
        <v>51136</v>
      </c>
      <c r="F25" s="45">
        <f>F26</f>
        <v>51120</v>
      </c>
      <c r="G25" s="80">
        <f>F25/E25*100</f>
        <v>99.96871088861077</v>
      </c>
      <c r="H25" s="43"/>
    </row>
    <row r="26" spans="1:8" ht="18" customHeight="1" thickBot="1" thickTop="1">
      <c r="A26" s="82">
        <v>75495</v>
      </c>
      <c r="B26" s="83" t="s">
        <v>29</v>
      </c>
      <c r="C26" s="84"/>
      <c r="D26" s="84"/>
      <c r="E26" s="84">
        <v>51136</v>
      </c>
      <c r="F26" s="84">
        <v>51120</v>
      </c>
      <c r="G26" s="85"/>
      <c r="H26" s="78"/>
    </row>
    <row r="27" spans="1:8" s="53" customFormat="1" ht="31.5" customHeight="1" thickBot="1" thickTop="1">
      <c r="A27" s="32">
        <v>921</v>
      </c>
      <c r="B27" s="33" t="s">
        <v>22</v>
      </c>
      <c r="C27" s="34">
        <f>SUM(C28:C29)</f>
        <v>70000</v>
      </c>
      <c r="D27" s="34"/>
      <c r="E27" s="34">
        <f>SUM(E28:E29)</f>
        <v>68000</v>
      </c>
      <c r="F27" s="34">
        <f>SUM(F28:F29)</f>
        <v>68000</v>
      </c>
      <c r="G27" s="35">
        <f>F27/E27*100</f>
        <v>100</v>
      </c>
      <c r="H27" s="86">
        <f>F27/C27*100</f>
        <v>97.14285714285714</v>
      </c>
    </row>
    <row r="28" spans="1:8" ht="15" customHeight="1" thickTop="1">
      <c r="A28" s="38">
        <v>92106</v>
      </c>
      <c r="B28" s="87" t="s">
        <v>30</v>
      </c>
      <c r="C28" s="88"/>
      <c r="D28" s="89"/>
      <c r="E28" s="88">
        <v>68000</v>
      </c>
      <c r="F28" s="88">
        <v>68000</v>
      </c>
      <c r="G28" s="90"/>
      <c r="H28" s="91"/>
    </row>
    <row r="29" spans="1:8" ht="18.75" customHeight="1" thickBot="1">
      <c r="A29" s="38">
        <v>92118</v>
      </c>
      <c r="B29" s="87" t="s">
        <v>31</v>
      </c>
      <c r="C29" s="88">
        <v>70000</v>
      </c>
      <c r="D29" s="89"/>
      <c r="E29" s="88"/>
      <c r="F29" s="88"/>
      <c r="G29" s="58"/>
      <c r="H29" s="91"/>
    </row>
    <row r="30" spans="1:8" s="5" customFormat="1" ht="19.5" customHeight="1" thickBot="1" thickTop="1">
      <c r="A30" s="92"/>
      <c r="B30" s="93" t="s">
        <v>32</v>
      </c>
      <c r="C30" s="94">
        <f>C9+C20</f>
        <v>1641384</v>
      </c>
      <c r="D30" s="94">
        <f>D9+D20</f>
        <v>22100</v>
      </c>
      <c r="E30" s="94">
        <f>E9+E20</f>
        <v>147670</v>
      </c>
      <c r="F30" s="94">
        <f>F9+F20</f>
        <v>142649</v>
      </c>
      <c r="G30" s="95">
        <f>F30/E30*100</f>
        <v>96.59985101916435</v>
      </c>
      <c r="H30" s="86">
        <f>F30/C30*100</f>
        <v>8.690775589380669</v>
      </c>
    </row>
    <row r="31" ht="13.5" thickTop="1"/>
    <row r="32" ht="12.75">
      <c r="A32" s="96" t="s">
        <v>35</v>
      </c>
    </row>
    <row r="33" ht="12.75">
      <c r="A33" s="96" t="s">
        <v>33</v>
      </c>
    </row>
    <row r="34" ht="12.75">
      <c r="A34" s="96" t="s">
        <v>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2010-04-27T08:35:49Z</dcterms:created>
  <dcterms:modified xsi:type="dcterms:W3CDTF">2010-04-27T11:54:15Z</dcterms:modified>
  <cp:category/>
  <cp:version/>
  <cp:contentType/>
  <cp:contentStatus/>
</cp:coreProperties>
</file>