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345" windowWidth="16875" windowHeight="58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<sst xmlns="http://schemas.openxmlformats.org/spreadsheetml/2006/main" count="56" uniqueCount="56">
  <si>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Załącznik nr 4</t>
  </si>
  <si>
    <t>INFORMACJA   Z   REALIZACJI   REMONTÓW</t>
  </si>
  <si>
    <t>(stan na 31.12.2009 r)</t>
  </si>
  <si>
    <t>w tys. zł</t>
  </si>
  <si>
    <t xml:space="preserve">Rozdział </t>
  </si>
  <si>
    <t>Wyszczególnienie</t>
  </si>
  <si>
    <t xml:space="preserve">  §</t>
  </si>
  <si>
    <t>Plan pierwotny</t>
  </si>
  <si>
    <t>Plan    po zmianach</t>
  </si>
  <si>
    <t>Wykonanie</t>
  </si>
  <si>
    <t>% wykonania              6  :  5</t>
  </si>
  <si>
    <t>Dział  500</t>
  </si>
  <si>
    <r>
      <t>Targowiska miejskie -</t>
    </r>
    <r>
      <rPr>
        <i/>
        <sz val="10"/>
        <rFont val="Calibri"/>
        <family val="2"/>
      </rPr>
      <t xml:space="preserve"> remont stołów straganowych</t>
    </r>
  </si>
  <si>
    <t>Dział  600</t>
  </si>
  <si>
    <t>Remont dróg powiatowych</t>
  </si>
  <si>
    <t xml:space="preserve">Remont dróg gminnych </t>
  </si>
  <si>
    <t>Remont dróg wewnętrznych</t>
  </si>
  <si>
    <r>
      <t>Zarząd Dróg Miejskich -</t>
    </r>
    <r>
      <rPr>
        <i/>
        <sz val="10"/>
        <rFont val="Calibri"/>
        <family val="2"/>
      </rPr>
      <t xml:space="preserve"> remont pomieszczń, sprzętu biurowego, naprawa samochodu służbowego</t>
    </r>
  </si>
  <si>
    <t>Dział  750</t>
  </si>
  <si>
    <r>
      <t>Urząd Miejski -</t>
    </r>
    <r>
      <rPr>
        <i/>
        <sz val="10"/>
        <rFont val="Calibri"/>
        <family val="2"/>
      </rPr>
      <t xml:space="preserve">  konserwacja i naprawa maszyn, środków transportu, urządzeń i sprzętu, remont pomieszczeń UM, krystalizacja posadzek, remont dyżurki SM, remont oświetlenia, serwis sprzętu informatycznego</t>
    </r>
  </si>
  <si>
    <t>Dział  754</t>
  </si>
  <si>
    <r>
      <t xml:space="preserve">Komenda Miejska Państwowej Straży Pożarnej - </t>
    </r>
    <r>
      <rPr>
        <i/>
        <sz val="10"/>
        <rFont val="Calibri"/>
        <family val="2"/>
      </rPr>
      <t>remont pomieszczeń biurowych,</t>
    </r>
  </si>
  <si>
    <t>Remont 10 wyjść ewakuacyjnych w ukryciach schronowych, konserwacja syren alarmowych</t>
  </si>
  <si>
    <t>p</t>
  </si>
  <si>
    <t>pp</t>
  </si>
  <si>
    <t>w</t>
  </si>
  <si>
    <t>Dział  801</t>
  </si>
  <si>
    <r>
      <t xml:space="preserve">Remonty i naprawy w szkołach - </t>
    </r>
    <r>
      <rPr>
        <i/>
        <sz val="10"/>
        <rFont val="Calibri"/>
        <family val="2"/>
      </rPr>
      <t>remonty sanitariatów, remonty pomieszczeń, naprawa dachów itp.</t>
    </r>
  </si>
  <si>
    <r>
      <t xml:space="preserve">ZOA-EPM - </t>
    </r>
    <r>
      <rPr>
        <i/>
        <sz val="10"/>
        <rFont val="Calibri"/>
        <family val="2"/>
      </rPr>
      <t>remonty pomieszczeń, sali gimnastycznej, instalacji elektrycznej, ogrzewania, stolarki okiennej</t>
    </r>
  </si>
  <si>
    <t>Dział  851</t>
  </si>
  <si>
    <t>Wyposażenie i doposażenie placów zabaw w sprzęt sportowo-rekreacyjny na boiskach szkolnych i osiedlowych</t>
  </si>
  <si>
    <t>Remont i dostosowanie toalet do potrzeb osób niepełnosprawnych w siedzibie PZN oraz Polskiego Związku Emerytów Rencistów i Inwalidów</t>
  </si>
  <si>
    <t>Dział  852</t>
  </si>
  <si>
    <r>
      <t>Placówki opiekuńczo - wychowawcze -</t>
    </r>
    <r>
      <rPr>
        <i/>
        <sz val="10"/>
        <rFont val="Calibri"/>
        <family val="2"/>
      </rPr>
      <t xml:space="preserve"> remont  łazienki, malowanie pomieszczeń</t>
    </r>
  </si>
  <si>
    <t>Ośrodki wsparcia</t>
  </si>
  <si>
    <r>
      <t xml:space="preserve">MOPS - </t>
    </r>
    <r>
      <rPr>
        <i/>
        <sz val="10"/>
        <rFont val="Calibri"/>
        <family val="2"/>
      </rPr>
      <t>remont budynku przy ul. Monte Cassino</t>
    </r>
  </si>
  <si>
    <r>
      <t xml:space="preserve">Jednostki specjalistycznego poradnictwa - </t>
    </r>
    <r>
      <rPr>
        <i/>
        <sz val="10"/>
        <rFont val="Calibri"/>
        <family val="2"/>
      </rPr>
      <t>remont mieszkań chronionych</t>
    </r>
  </si>
  <si>
    <t>Ośrodki adopcyjno-opiekuńcze</t>
  </si>
  <si>
    <t>Dział  854</t>
  </si>
  <si>
    <t>Remonty i naprawy</t>
  </si>
  <si>
    <t>Internaty i bursy szkolne</t>
  </si>
  <si>
    <t>Dział  900</t>
  </si>
  <si>
    <r>
      <t xml:space="preserve">Gospodarka ściekowa i ochrona wód - </t>
    </r>
    <r>
      <rPr>
        <i/>
        <sz val="10"/>
        <rFont val="Calibri"/>
        <family val="2"/>
      </rPr>
      <t>renowacja rowu rz. Dzierżęcinki</t>
    </r>
  </si>
  <si>
    <t>Remont wiat i słupków autobusowych</t>
  </si>
  <si>
    <t>Remont schroniska dla zwierząt</t>
  </si>
  <si>
    <t xml:space="preserve">Remont i konserwacja  oświetlenia </t>
  </si>
  <si>
    <r>
      <t xml:space="preserve">Pozostała działalność - </t>
    </r>
    <r>
      <rPr>
        <i/>
        <sz val="10"/>
        <rFont val="Calibri"/>
        <family val="2"/>
      </rPr>
      <t xml:space="preserve">remont placów zabaw Rad Osiedli oraz zarządzanych przez ZDM  </t>
    </r>
  </si>
  <si>
    <t>Dział  926</t>
  </si>
  <si>
    <r>
      <t>Remonty w obiektach ZOS -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basen, stadion "Bałtyk", inne obiekty ZOS</t>
    </r>
  </si>
  <si>
    <t>Dział  921</t>
  </si>
  <si>
    <r>
      <t xml:space="preserve">Katedra </t>
    </r>
    <r>
      <rPr>
        <i/>
        <sz val="10"/>
        <rFont val="Calibri"/>
        <family val="2"/>
      </rPr>
      <t>- dotacja na dofinansowanie prac remontowo-konserwatorskich obiektów zabytkowych</t>
    </r>
  </si>
  <si>
    <r>
      <t xml:space="preserve">Mury miejskie - </t>
    </r>
    <r>
      <rPr>
        <i/>
        <sz val="10"/>
        <rFont val="Calibri"/>
        <family val="2"/>
      </rPr>
      <t>prace remontowo-konserwatorskie obiektów zabytkowych</t>
    </r>
  </si>
  <si>
    <t>OGÓŁEM</t>
  </si>
  <si>
    <t>Autor dokumentu: Kamila Budzyła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</si>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</sst>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6">
    <font>
      <sz val="10"/>
      <name val="Calibri"/>
      <family val="0"/>
    </font>
    <font>
      <sz val="12"/>
      <name val="Calibri"/>
      <family val="2"/>
    </font>
    <font>
      <sz val="10"/>
      <name val="MS Sans Serif"/>
      <family val="0"/>
    </font>
    <font>
      <i/>
      <sz val="1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17" applyFont="1" applyAlignment="1">
      <alignment vertical="center"/>
      <protection/>
    </xf>
    <xf numFmtId="0" fontId="1" fillId="0" borderId="0" xfId="17" applyFont="1" applyAlignment="1">
      <alignment vertical="center" wrapText="1"/>
      <protection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horizontal="center" vertical="center"/>
      <protection/>
    </xf>
    <xf numFmtId="0" fontId="0" fillId="0" borderId="0" xfId="17" applyFont="1" applyAlignment="1">
      <alignment vertical="center"/>
      <protection/>
    </xf>
    <xf numFmtId="0" fontId="4" fillId="0" borderId="0" xfId="17" applyFont="1" applyAlignment="1">
      <alignment horizontal="centerContinuous" vertical="center" wrapText="1"/>
      <protection/>
    </xf>
    <xf numFmtId="0" fontId="4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1" fillId="0" borderId="0" xfId="17" applyFont="1" applyAlignment="1">
      <alignment horizontal="centerContinuous" vertical="center"/>
      <protection/>
    </xf>
    <xf numFmtId="0" fontId="1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0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8" fillId="0" borderId="2" xfId="17" applyFont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9" fillId="0" borderId="3" xfId="17" applyFont="1" applyBorder="1" applyAlignment="1">
      <alignment horizontal="center" vertical="center" wrapText="1"/>
      <protection/>
    </xf>
    <xf numFmtId="0" fontId="10" fillId="0" borderId="4" xfId="0" applyFont="1" applyBorder="1" applyAlignment="1">
      <alignment horizontal="center" vertical="center" wrapText="1"/>
    </xf>
    <xf numFmtId="0" fontId="11" fillId="0" borderId="5" xfId="17" applyFont="1" applyBorder="1" applyAlignment="1">
      <alignment horizontal="center" vertical="center" wrapText="1"/>
      <protection/>
    </xf>
    <xf numFmtId="0" fontId="11" fillId="0" borderId="6" xfId="17" applyFont="1" applyBorder="1" applyAlignment="1">
      <alignment horizontal="center" vertical="center" wrapText="1"/>
      <protection/>
    </xf>
    <xf numFmtId="0" fontId="11" fillId="0" borderId="7" xfId="17" applyFont="1" applyBorder="1" applyAlignment="1">
      <alignment horizontal="center" vertical="center" wrapText="1"/>
      <protection/>
    </xf>
    <xf numFmtId="0" fontId="11" fillId="0" borderId="8" xfId="17" applyFont="1" applyBorder="1" applyAlignment="1">
      <alignment horizontal="center" vertical="center" wrapText="1"/>
      <protection/>
    </xf>
    <xf numFmtId="0" fontId="11" fillId="0" borderId="0" xfId="17" applyFont="1" applyAlignment="1">
      <alignment vertical="center"/>
      <protection/>
    </xf>
    <xf numFmtId="0" fontId="12" fillId="0" borderId="9" xfId="17" applyFont="1" applyBorder="1" applyAlignment="1">
      <alignment horizontal="center" vertical="center"/>
      <protection/>
    </xf>
    <xf numFmtId="0" fontId="12" fillId="0" borderId="10" xfId="17" applyFont="1" applyBorder="1" applyAlignment="1">
      <alignment vertical="center" wrapText="1"/>
      <protection/>
    </xf>
    <xf numFmtId="0" fontId="12" fillId="0" borderId="11" xfId="17" applyFont="1" applyBorder="1" applyAlignment="1">
      <alignment horizontal="center" vertical="center" wrapText="1"/>
      <protection/>
    </xf>
    <xf numFmtId="164" fontId="12" fillId="0" borderId="12" xfId="17" applyNumberFormat="1" applyFont="1" applyBorder="1" applyAlignment="1">
      <alignment horizontal="right" vertical="center"/>
      <protection/>
    </xf>
    <xf numFmtId="164" fontId="12" fillId="0" borderId="13" xfId="17" applyNumberFormat="1" applyFont="1" applyBorder="1" applyAlignment="1">
      <alignment horizontal="right" vertical="center"/>
      <protection/>
    </xf>
    <xf numFmtId="0" fontId="12" fillId="0" borderId="0" xfId="17" applyFont="1" applyAlignment="1">
      <alignment vertical="center"/>
      <protection/>
    </xf>
    <xf numFmtId="0" fontId="0" fillId="0" borderId="5" xfId="17" applyFont="1" applyBorder="1" applyAlignment="1">
      <alignment horizontal="center" vertical="center"/>
      <protection/>
    </xf>
    <xf numFmtId="0" fontId="0" fillId="0" borderId="6" xfId="17" applyFont="1" applyBorder="1" applyAlignment="1">
      <alignment vertical="center" wrapText="1"/>
      <protection/>
    </xf>
    <xf numFmtId="0" fontId="0" fillId="0" borderId="7" xfId="17" applyFont="1" applyBorder="1" applyAlignment="1">
      <alignment horizontal="center" vertical="center" wrapText="1"/>
      <protection/>
    </xf>
    <xf numFmtId="164" fontId="0" fillId="0" borderId="7" xfId="17" applyNumberFormat="1" applyFont="1" applyBorder="1" applyAlignment="1">
      <alignment vertical="center"/>
      <protection/>
    </xf>
    <xf numFmtId="164" fontId="0" fillId="0" borderId="13" xfId="17" applyNumberFormat="1" applyFont="1" applyBorder="1" applyAlignment="1">
      <alignment horizontal="right" vertical="center"/>
      <protection/>
    </xf>
    <xf numFmtId="0" fontId="12" fillId="0" borderId="10" xfId="17" applyFont="1" applyBorder="1" applyAlignment="1">
      <alignment horizontal="left" vertical="center" wrapText="1"/>
      <protection/>
    </xf>
    <xf numFmtId="0" fontId="13" fillId="0" borderId="0" xfId="17" applyFont="1" applyAlignment="1">
      <alignment vertical="center"/>
      <protection/>
    </xf>
    <xf numFmtId="0" fontId="0" fillId="0" borderId="14" xfId="17" applyFont="1" applyBorder="1" applyAlignment="1">
      <alignment horizontal="center" vertical="center"/>
      <protection/>
    </xf>
    <xf numFmtId="0" fontId="3" fillId="0" borderId="15" xfId="17" applyFont="1" applyBorder="1" applyAlignment="1">
      <alignment horizontal="left" vertical="center" wrapText="1"/>
      <protection/>
    </xf>
    <xf numFmtId="0" fontId="0" fillId="0" borderId="12" xfId="17" applyFont="1" applyBorder="1" applyAlignment="1">
      <alignment horizontal="center" vertical="center" wrapText="1"/>
      <protection/>
    </xf>
    <xf numFmtId="164" fontId="0" fillId="0" borderId="12" xfId="17" applyNumberFormat="1" applyFont="1" applyBorder="1" applyAlignment="1">
      <alignment horizontal="right" vertical="center"/>
      <protection/>
    </xf>
    <xf numFmtId="0" fontId="0" fillId="0" borderId="6" xfId="17" applyFont="1" applyBorder="1" applyAlignment="1">
      <alignment horizontal="left" vertical="center" wrapText="1"/>
      <protection/>
    </xf>
    <xf numFmtId="164" fontId="0" fillId="0" borderId="7" xfId="17" applyNumberFormat="1" applyFont="1" applyBorder="1" applyAlignment="1">
      <alignment horizontal="right" vertical="center"/>
      <protection/>
    </xf>
    <xf numFmtId="164" fontId="0" fillId="0" borderId="16" xfId="17" applyNumberFormat="1" applyFont="1" applyBorder="1" applyAlignment="1">
      <alignment horizontal="right" vertical="center"/>
      <protection/>
    </xf>
    <xf numFmtId="164" fontId="12" fillId="0" borderId="12" xfId="17" applyNumberFormat="1" applyFont="1" applyBorder="1" applyAlignment="1">
      <alignment vertical="center"/>
      <protection/>
    </xf>
    <xf numFmtId="0" fontId="12" fillId="0" borderId="0" xfId="17" applyFont="1" applyBorder="1" applyAlignment="1">
      <alignment vertical="center"/>
      <protection/>
    </xf>
    <xf numFmtId="0" fontId="0" fillId="0" borderId="0" xfId="17" applyFont="1" applyBorder="1" applyAlignment="1">
      <alignment vertical="center"/>
      <protection/>
    </xf>
    <xf numFmtId="0" fontId="0" fillId="0" borderId="15" xfId="17" applyFont="1" applyBorder="1" applyAlignment="1">
      <alignment vertical="center" wrapText="1"/>
      <protection/>
    </xf>
    <xf numFmtId="164" fontId="0" fillId="0" borderId="12" xfId="17" applyNumberFormat="1" applyFont="1" applyBorder="1" applyAlignment="1">
      <alignment vertical="center"/>
      <protection/>
    </xf>
    <xf numFmtId="0" fontId="0" fillId="0" borderId="17" xfId="17" applyFont="1" applyBorder="1" applyAlignment="1">
      <alignment horizontal="center" vertical="center"/>
      <protection/>
    </xf>
    <xf numFmtId="0" fontId="3" fillId="0" borderId="15" xfId="17" applyFont="1" applyBorder="1" applyAlignment="1">
      <alignment vertical="center" wrapText="1"/>
      <protection/>
    </xf>
    <xf numFmtId="165" fontId="0" fillId="0" borderId="0" xfId="17" applyNumberFormat="1" applyFont="1" applyAlignment="1">
      <alignment vertical="center"/>
      <protection/>
    </xf>
    <xf numFmtId="165" fontId="0" fillId="0" borderId="0" xfId="17" applyNumberFormat="1" applyFont="1" applyBorder="1" applyAlignment="1">
      <alignment vertical="center"/>
      <protection/>
    </xf>
    <xf numFmtId="0" fontId="3" fillId="0" borderId="15" xfId="17" applyFont="1" applyBorder="1" applyAlignment="1">
      <alignment vertical="center" wrapText="1"/>
      <protection/>
    </xf>
    <xf numFmtId="0" fontId="0" fillId="0" borderId="14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 wrapText="1"/>
      <protection/>
    </xf>
    <xf numFmtId="0" fontId="12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9" xfId="17" applyFont="1" applyBorder="1" applyAlignment="1">
      <alignment horizontal="center" vertical="center"/>
      <protection/>
    </xf>
    <xf numFmtId="0" fontId="0" fillId="0" borderId="12" xfId="17" applyFont="1" applyBorder="1" applyAlignment="1">
      <alignment vertical="center" wrapText="1"/>
      <protection/>
    </xf>
    <xf numFmtId="0" fontId="0" fillId="0" borderId="11" xfId="1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8" xfId="17" applyFont="1" applyBorder="1" applyAlignment="1">
      <alignment horizontal="center" vertical="center"/>
      <protection/>
    </xf>
    <xf numFmtId="0" fontId="0" fillId="0" borderId="19" xfId="17" applyFont="1" applyBorder="1" applyAlignment="1">
      <alignment vertical="center" wrapText="1"/>
      <protection/>
    </xf>
    <xf numFmtId="0" fontId="0" fillId="0" borderId="20" xfId="17" applyFont="1" applyBorder="1" applyAlignment="1">
      <alignment horizontal="center" vertical="center" wrapText="1"/>
      <protection/>
    </xf>
    <xf numFmtId="164" fontId="0" fillId="0" borderId="20" xfId="17" applyNumberFormat="1" applyFont="1" applyBorder="1" applyAlignment="1">
      <alignment vertical="center"/>
      <protection/>
    </xf>
    <xf numFmtId="164" fontId="0" fillId="0" borderId="21" xfId="17" applyNumberFormat="1" applyFont="1" applyBorder="1" applyAlignment="1">
      <alignment horizontal="right" vertical="center"/>
      <protection/>
    </xf>
    <xf numFmtId="165" fontId="0" fillId="0" borderId="22" xfId="17" applyNumberFormat="1" applyFont="1" applyBorder="1" applyAlignment="1">
      <alignment vertical="center"/>
      <protection/>
    </xf>
    <xf numFmtId="0" fontId="12" fillId="0" borderId="10" xfId="17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vertical="center" wrapText="1"/>
      <protection/>
    </xf>
    <xf numFmtId="0" fontId="13" fillId="0" borderId="23" xfId="17" applyFont="1" applyBorder="1" applyAlignment="1">
      <alignment horizontal="center" vertical="center"/>
      <protection/>
    </xf>
    <xf numFmtId="0" fontId="13" fillId="0" borderId="24" xfId="17" applyFont="1" applyBorder="1" applyAlignment="1">
      <alignment vertical="center" wrapText="1"/>
      <protection/>
    </xf>
    <xf numFmtId="0" fontId="13" fillId="0" borderId="25" xfId="17" applyFont="1" applyBorder="1" applyAlignment="1">
      <alignment horizontal="center" vertical="center" wrapText="1"/>
      <protection/>
    </xf>
    <xf numFmtId="164" fontId="13" fillId="0" borderId="25" xfId="17" applyNumberFormat="1" applyFont="1" applyBorder="1" applyAlignment="1">
      <alignment vertical="center"/>
      <protection/>
    </xf>
    <xf numFmtId="164" fontId="13" fillId="0" borderId="26" xfId="17" applyNumberFormat="1" applyFont="1" applyBorder="1" applyAlignment="1">
      <alignment vertical="center"/>
      <protection/>
    </xf>
    <xf numFmtId="0" fontId="13" fillId="0" borderId="0" xfId="17" applyFont="1" applyBorder="1" applyAlignment="1">
      <alignment vertical="center"/>
      <protection/>
    </xf>
    <xf numFmtId="0" fontId="0" fillId="0" borderId="10" xfId="17" applyFont="1" applyBorder="1" applyAlignment="1">
      <alignment vertical="center" wrapText="1"/>
      <protection/>
    </xf>
    <xf numFmtId="0" fontId="0" fillId="0" borderId="27" xfId="17" applyFont="1" applyBorder="1" applyAlignment="1">
      <alignment horizontal="center" vertical="center"/>
      <protection/>
    </xf>
    <xf numFmtId="0" fontId="0" fillId="0" borderId="0" xfId="17" applyFont="1" applyBorder="1" applyAlignment="1">
      <alignment vertical="center" wrapText="1"/>
      <protection/>
    </xf>
    <xf numFmtId="0" fontId="0" fillId="0" borderId="26" xfId="17" applyFont="1" applyBorder="1" applyAlignment="1">
      <alignment horizontal="center" vertical="center" wrapText="1"/>
      <protection/>
    </xf>
    <xf numFmtId="0" fontId="15" fillId="0" borderId="28" xfId="17" applyFont="1" applyBorder="1" applyAlignment="1">
      <alignment horizontal="center" vertical="center"/>
      <protection/>
    </xf>
    <xf numFmtId="0" fontId="15" fillId="0" borderId="29" xfId="17" applyFont="1" applyBorder="1" applyAlignment="1">
      <alignment vertical="center" wrapText="1"/>
      <protection/>
    </xf>
    <xf numFmtId="0" fontId="15" fillId="0" borderId="30" xfId="17" applyFont="1" applyBorder="1" applyAlignment="1">
      <alignment horizontal="center" vertical="center" wrapText="1"/>
      <protection/>
    </xf>
    <xf numFmtId="164" fontId="15" fillId="0" borderId="31" xfId="17" applyNumberFormat="1" applyFont="1" applyBorder="1" applyAlignment="1">
      <alignment vertical="center"/>
      <protection/>
    </xf>
    <xf numFmtId="164" fontId="15" fillId="0" borderId="32" xfId="17" applyNumberFormat="1" applyFont="1" applyBorder="1" applyAlignment="1">
      <alignment horizontal="right" vertical="center"/>
      <protection/>
    </xf>
    <xf numFmtId="0" fontId="15" fillId="0" borderId="0" xfId="17" applyFont="1" applyBorder="1" applyAlignment="1">
      <alignment vertical="center"/>
      <protection/>
    </xf>
    <xf numFmtId="0" fontId="15" fillId="0" borderId="0" xfId="17" applyFont="1" applyAlignment="1">
      <alignment vertical="center"/>
      <protection/>
    </xf>
    <xf numFmtId="164" fontId="1" fillId="0" borderId="0" xfId="17" applyNumberFormat="1" applyFont="1" applyAlignment="1">
      <alignment vertical="center"/>
      <protection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48"/>
  <sheetViews>
    <sheetView tabSelected="1" workbookViewId="0" topLeftCell="A25">
      <selection activeCell="A46" sqref="A46:A48"/>
    </sheetView>
  </sheetViews>
  <sheetFormatPr defaultColWidth="9.140625" defaultRowHeight="12.75"/>
  <cols>
    <col min="1" max="1" width="6.57421875" style="1" customWidth="1"/>
    <col min="2" max="2" width="42.00390625" style="2" customWidth="1"/>
    <col min="3" max="3" width="5.140625" style="3" customWidth="1"/>
    <col min="4" max="5" width="10.00390625" style="1" customWidth="1"/>
    <col min="6" max="6" width="10.28125" style="1" customWidth="1"/>
    <col min="7" max="7" width="9.57421875" style="1" customWidth="1"/>
    <col min="8" max="17" width="10.00390625" style="1" hidden="1" customWidth="1"/>
    <col min="18" max="236" width="10.00390625" style="1" customWidth="1"/>
    <col min="237" max="16384" width="10.00390625" style="5" customWidth="1"/>
  </cols>
  <sheetData>
    <row r="1" ht="14.25" customHeight="1">
      <c r="F1" s="4" t="s">
        <v>0</v>
      </c>
    </row>
    <row r="2" spans="1:7" s="8" customFormat="1" ht="17.25" customHeight="1">
      <c r="A2" s="6" t="s">
        <v>1</v>
      </c>
      <c r="B2" s="6"/>
      <c r="C2" s="6"/>
      <c r="D2" s="7"/>
      <c r="E2" s="7"/>
      <c r="F2" s="7"/>
      <c r="G2" s="7"/>
    </row>
    <row r="3" spans="1:236" s="15" customFormat="1" ht="13.5" customHeight="1">
      <c r="A3" s="9" t="s">
        <v>2</v>
      </c>
      <c r="B3" s="10"/>
      <c r="C3" s="11"/>
      <c r="D3" s="12"/>
      <c r="E3" s="12"/>
      <c r="F3" s="13"/>
      <c r="G3" s="1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</row>
    <row r="4" spans="1:236" s="15" customFormat="1" ht="12.75" customHeight="1" thickBot="1">
      <c r="A4" s="9"/>
      <c r="B4" s="10"/>
      <c r="C4" s="16"/>
      <c r="D4" s="12"/>
      <c r="E4" s="12"/>
      <c r="F4" s="13"/>
      <c r="G4" s="13" t="s">
        <v>3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</row>
    <row r="5" spans="1:7" ht="36" customHeight="1" thickBot="1">
      <c r="A5" s="17" t="s">
        <v>4</v>
      </c>
      <c r="B5" s="18" t="s">
        <v>5</v>
      </c>
      <c r="C5" s="19" t="s">
        <v>6</v>
      </c>
      <c r="D5" s="20" t="s">
        <v>7</v>
      </c>
      <c r="E5" s="20" t="s">
        <v>8</v>
      </c>
      <c r="F5" s="20" t="s">
        <v>9</v>
      </c>
      <c r="G5" s="21" t="s">
        <v>10</v>
      </c>
    </row>
    <row r="6" spans="1:7" s="26" customFormat="1" ht="12.75" customHeight="1" thickTop="1">
      <c r="A6" s="22">
        <v>1</v>
      </c>
      <c r="B6" s="23">
        <v>2</v>
      </c>
      <c r="C6" s="24">
        <v>3</v>
      </c>
      <c r="D6" s="24">
        <v>4</v>
      </c>
      <c r="E6" s="24">
        <v>5</v>
      </c>
      <c r="F6" s="24">
        <v>6</v>
      </c>
      <c r="G6" s="25">
        <v>7</v>
      </c>
    </row>
    <row r="7" spans="1:7" s="32" customFormat="1" ht="16.5" customHeight="1">
      <c r="A7" s="27"/>
      <c r="B7" s="28" t="s">
        <v>11</v>
      </c>
      <c r="C7" s="29"/>
      <c r="D7" s="30">
        <f>SUM(D8)</f>
        <v>25</v>
      </c>
      <c r="E7" s="30">
        <f>SUM(E8)</f>
        <v>25</v>
      </c>
      <c r="F7" s="30">
        <f>SUM(F8)</f>
        <v>24.9</v>
      </c>
      <c r="G7" s="31">
        <f aca="true" t="shared" si="0" ref="G7:G44">F7/E7*100</f>
        <v>99.6</v>
      </c>
    </row>
    <row r="8" spans="1:236" ht="15.75" customHeight="1">
      <c r="A8" s="33">
        <v>50095</v>
      </c>
      <c r="B8" s="34" t="s">
        <v>12</v>
      </c>
      <c r="C8" s="35">
        <v>4270</v>
      </c>
      <c r="D8" s="36">
        <v>25</v>
      </c>
      <c r="E8" s="36">
        <v>25</v>
      </c>
      <c r="F8" s="36">
        <v>24.9</v>
      </c>
      <c r="G8" s="37">
        <f t="shared" si="0"/>
        <v>99.6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7" s="39" customFormat="1" ht="15">
      <c r="A9" s="27"/>
      <c r="B9" s="38" t="s">
        <v>13</v>
      </c>
      <c r="C9" s="29"/>
      <c r="D9" s="30">
        <f>SUM(D10:D13)</f>
        <v>2305.7</v>
      </c>
      <c r="E9" s="30">
        <f>SUM(E10:E13)</f>
        <v>3607.7</v>
      </c>
      <c r="F9" s="30">
        <f>SUM(F10:F13)</f>
        <v>3497.2999999999997</v>
      </c>
      <c r="G9" s="31">
        <f t="shared" si="0"/>
        <v>96.9398785930094</v>
      </c>
    </row>
    <row r="10" spans="1:7" s="26" customFormat="1" ht="14.25" customHeight="1">
      <c r="A10" s="40">
        <v>60015</v>
      </c>
      <c r="B10" s="41" t="s">
        <v>14</v>
      </c>
      <c r="C10" s="42">
        <v>4270</v>
      </c>
      <c r="D10" s="43">
        <v>670</v>
      </c>
      <c r="E10" s="43">
        <v>1038.6</v>
      </c>
      <c r="F10" s="43">
        <v>994.9</v>
      </c>
      <c r="G10" s="37">
        <f t="shared" si="0"/>
        <v>95.79241286347006</v>
      </c>
    </row>
    <row r="11" spans="1:7" s="26" customFormat="1" ht="14.25" customHeight="1">
      <c r="A11" s="40">
        <v>60016</v>
      </c>
      <c r="B11" s="41" t="s">
        <v>15</v>
      </c>
      <c r="C11" s="42">
        <v>4270</v>
      </c>
      <c r="D11" s="43">
        <v>720</v>
      </c>
      <c r="E11" s="43">
        <v>763.9</v>
      </c>
      <c r="F11" s="43">
        <v>762.4</v>
      </c>
      <c r="G11" s="37">
        <f t="shared" si="0"/>
        <v>99.80363921979317</v>
      </c>
    </row>
    <row r="12" spans="1:7" s="26" customFormat="1" ht="14.25" customHeight="1">
      <c r="A12" s="40">
        <v>60017</v>
      </c>
      <c r="B12" s="41" t="s">
        <v>16</v>
      </c>
      <c r="C12" s="42">
        <v>4270</v>
      </c>
      <c r="D12" s="43">
        <v>862.7</v>
      </c>
      <c r="E12" s="43">
        <v>1780.2</v>
      </c>
      <c r="F12" s="43">
        <v>1720.4</v>
      </c>
      <c r="G12" s="37">
        <f t="shared" si="0"/>
        <v>96.64082687338501</v>
      </c>
    </row>
    <row r="13" spans="1:7" s="26" customFormat="1" ht="26.25" customHeight="1">
      <c r="A13" s="33">
        <v>60095</v>
      </c>
      <c r="B13" s="44" t="s">
        <v>17</v>
      </c>
      <c r="C13" s="35">
        <v>4270</v>
      </c>
      <c r="D13" s="45">
        <v>53</v>
      </c>
      <c r="E13" s="45">
        <v>25</v>
      </c>
      <c r="F13" s="45">
        <v>19.6</v>
      </c>
      <c r="G13" s="46">
        <f t="shared" si="0"/>
        <v>78.4</v>
      </c>
    </row>
    <row r="14" spans="1:20" s="32" customFormat="1" ht="15.75" customHeight="1">
      <c r="A14" s="27"/>
      <c r="B14" s="28" t="s">
        <v>18</v>
      </c>
      <c r="C14" s="29"/>
      <c r="D14" s="30">
        <f>SUM(D15:D15)</f>
        <v>776</v>
      </c>
      <c r="E14" s="47">
        <f>SUM(E15:E15)</f>
        <v>320.9</v>
      </c>
      <c r="F14" s="47">
        <f>SUM(F15:F15)</f>
        <v>263.3</v>
      </c>
      <c r="G14" s="31">
        <f t="shared" si="0"/>
        <v>82.05048301651607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36" ht="61.5" customHeight="1">
      <c r="A15" s="33">
        <v>75023</v>
      </c>
      <c r="B15" s="34" t="s">
        <v>19</v>
      </c>
      <c r="C15" s="35">
        <v>4270</v>
      </c>
      <c r="D15" s="36">
        <v>776</v>
      </c>
      <c r="E15" s="36">
        <v>320.9</v>
      </c>
      <c r="F15" s="36">
        <v>263.3</v>
      </c>
      <c r="G15" s="31">
        <f t="shared" si="0"/>
        <v>82.05048301651607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7" s="32" customFormat="1" ht="18.75" customHeight="1">
      <c r="A16" s="27"/>
      <c r="B16" s="28" t="s">
        <v>20</v>
      </c>
      <c r="C16" s="29"/>
      <c r="D16" s="47">
        <f>SUM(D17:D18)</f>
        <v>40</v>
      </c>
      <c r="E16" s="47">
        <f>SUM(E17:E18)</f>
        <v>253.8</v>
      </c>
      <c r="F16" s="47">
        <f>SUM(F17:F18)</f>
        <v>253.7</v>
      </c>
      <c r="G16" s="31">
        <f t="shared" si="0"/>
        <v>99.9605988967691</v>
      </c>
    </row>
    <row r="17" spans="1:236" ht="25.5">
      <c r="A17" s="40">
        <v>74511</v>
      </c>
      <c r="B17" s="50" t="s">
        <v>21</v>
      </c>
      <c r="C17" s="42">
        <v>4270</v>
      </c>
      <c r="D17" s="51">
        <v>40</v>
      </c>
      <c r="E17" s="51">
        <v>241.3</v>
      </c>
      <c r="F17" s="51">
        <v>241.2</v>
      </c>
      <c r="G17" s="31">
        <f t="shared" si="0"/>
        <v>99.95855781185246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25.5">
      <c r="A18" s="52">
        <v>75414</v>
      </c>
      <c r="B18" s="53" t="s">
        <v>22</v>
      </c>
      <c r="C18" s="42">
        <v>4270</v>
      </c>
      <c r="D18" s="36">
        <v>0</v>
      </c>
      <c r="E18" s="36">
        <v>12.5</v>
      </c>
      <c r="F18" s="36">
        <v>12.5</v>
      </c>
      <c r="G18" s="31">
        <f t="shared" si="0"/>
        <v>100</v>
      </c>
      <c r="H18" s="5"/>
      <c r="I18" s="5" t="s">
        <v>23</v>
      </c>
      <c r="J18" s="5" t="s">
        <v>24</v>
      </c>
      <c r="K18" s="5" t="s">
        <v>25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14" s="32" customFormat="1" ht="18.75" customHeight="1">
      <c r="A19" s="27"/>
      <c r="B19" s="28" t="s">
        <v>26</v>
      </c>
      <c r="C19" s="29"/>
      <c r="D19" s="47">
        <f>SUM(D20:D21)</f>
        <v>457.79999999999995</v>
      </c>
      <c r="E19" s="47">
        <f>SUM(E20:E21)</f>
        <v>654.5999999999999</v>
      </c>
      <c r="F19" s="47">
        <f>SUM(F20:F21)</f>
        <v>654.0999999999999</v>
      </c>
      <c r="G19" s="31">
        <f t="shared" si="0"/>
        <v>99.92361747632141</v>
      </c>
      <c r="I19" s="54">
        <v>76.6</v>
      </c>
      <c r="J19" s="54">
        <v>150.1</v>
      </c>
      <c r="K19" s="54">
        <v>150</v>
      </c>
      <c r="N19" s="32">
        <v>0.3</v>
      </c>
    </row>
    <row r="20" spans="1:14" s="49" customFormat="1" ht="30.75" customHeight="1">
      <c r="A20" s="40"/>
      <c r="B20" s="50" t="s">
        <v>27</v>
      </c>
      <c r="C20" s="42">
        <v>4270</v>
      </c>
      <c r="D20" s="51">
        <f>I32</f>
        <v>257.79999999999995</v>
      </c>
      <c r="E20" s="51">
        <f>J32</f>
        <v>374.59999999999997</v>
      </c>
      <c r="F20" s="51">
        <f>K32</f>
        <v>374.09999999999997</v>
      </c>
      <c r="G20" s="37">
        <f t="shared" si="0"/>
        <v>99.86652429257875</v>
      </c>
      <c r="I20" s="55">
        <v>3.8</v>
      </c>
      <c r="J20" s="55">
        <v>3.8</v>
      </c>
      <c r="K20" s="55">
        <v>3.8</v>
      </c>
      <c r="N20" s="49">
        <v>8</v>
      </c>
    </row>
    <row r="21" spans="1:236" ht="29.25" customHeight="1">
      <c r="A21" s="33">
        <v>80114</v>
      </c>
      <c r="B21" s="34" t="s">
        <v>28</v>
      </c>
      <c r="C21" s="35">
        <v>4270</v>
      </c>
      <c r="D21" s="36">
        <v>200</v>
      </c>
      <c r="E21" s="36">
        <v>280</v>
      </c>
      <c r="F21" s="36">
        <v>280</v>
      </c>
      <c r="G21" s="46">
        <f t="shared" si="0"/>
        <v>100</v>
      </c>
      <c r="H21" s="5"/>
      <c r="I21" s="54">
        <v>2</v>
      </c>
      <c r="J21" s="54">
        <v>2</v>
      </c>
      <c r="K21" s="54">
        <v>2</v>
      </c>
      <c r="L21" s="5"/>
      <c r="M21" s="5"/>
      <c r="N21" s="5">
        <v>0.9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14" s="32" customFormat="1" ht="18.75" customHeight="1">
      <c r="A22" s="27"/>
      <c r="B22" s="28" t="s">
        <v>29</v>
      </c>
      <c r="C22" s="29"/>
      <c r="D22" s="47">
        <f>SUM(D23:D24)</f>
        <v>130</v>
      </c>
      <c r="E22" s="47">
        <f>SUM(E23:E24)</f>
        <v>377.9</v>
      </c>
      <c r="F22" s="47">
        <f>SUM(F23:F24)</f>
        <v>100.6</v>
      </c>
      <c r="G22" s="31">
        <f>F22/E22*100</f>
        <v>26.620799153215135</v>
      </c>
      <c r="I22" s="54">
        <v>50.3</v>
      </c>
      <c r="J22" s="54">
        <v>76.7</v>
      </c>
      <c r="K22" s="54">
        <v>76.7</v>
      </c>
      <c r="N22" s="32">
        <v>3.9</v>
      </c>
    </row>
    <row r="23" spans="1:14" s="49" customFormat="1" ht="36.75" customHeight="1">
      <c r="A23" s="40">
        <v>85154</v>
      </c>
      <c r="B23" s="56" t="s">
        <v>30</v>
      </c>
      <c r="C23" s="42">
        <v>4270</v>
      </c>
      <c r="D23" s="51">
        <v>130</v>
      </c>
      <c r="E23" s="51">
        <v>341.9</v>
      </c>
      <c r="F23" s="51">
        <v>69.1</v>
      </c>
      <c r="G23" s="37">
        <f>F23/E23*100</f>
        <v>20.210587891196255</v>
      </c>
      <c r="I23" s="55">
        <v>4.2</v>
      </c>
      <c r="J23" s="55">
        <v>4.2</v>
      </c>
      <c r="K23" s="55">
        <v>4.2</v>
      </c>
      <c r="N23" s="49">
        <v>28.9</v>
      </c>
    </row>
    <row r="24" spans="1:14" s="49" customFormat="1" ht="39.75" customHeight="1">
      <c r="A24" s="57">
        <v>85195</v>
      </c>
      <c r="B24" s="58" t="s">
        <v>31</v>
      </c>
      <c r="C24" s="42">
        <v>4270</v>
      </c>
      <c r="D24" s="36">
        <v>0</v>
      </c>
      <c r="E24" s="36">
        <v>36</v>
      </c>
      <c r="F24" s="36">
        <v>31.5</v>
      </c>
      <c r="G24" s="37">
        <f>F24/E24*100</f>
        <v>87.5</v>
      </c>
      <c r="I24" s="55"/>
      <c r="J24" s="55"/>
      <c r="K24" s="55"/>
      <c r="N24" s="49">
        <v>3.3</v>
      </c>
    </row>
    <row r="25" spans="1:14" s="59" customFormat="1" ht="17.25" customHeight="1">
      <c r="A25" s="27"/>
      <c r="B25" s="28" t="s">
        <v>32</v>
      </c>
      <c r="C25" s="29"/>
      <c r="D25" s="47">
        <f>SUM(D26:D30)</f>
        <v>73.6</v>
      </c>
      <c r="E25" s="47">
        <f>SUM(E26:E29)</f>
        <v>79.6</v>
      </c>
      <c r="F25" s="47">
        <f>SUM(F26:F29)</f>
        <v>73.4</v>
      </c>
      <c r="G25" s="31">
        <f>F25/E25*100</f>
        <v>92.21105527638193</v>
      </c>
      <c r="I25" s="60">
        <v>36</v>
      </c>
      <c r="J25" s="60">
        <v>40.2</v>
      </c>
      <c r="K25" s="60">
        <v>40.1</v>
      </c>
      <c r="N25" s="59">
        <f>SUM(N19:N24)</f>
        <v>45.3</v>
      </c>
    </row>
    <row r="26" spans="1:11" s="64" customFormat="1" ht="24.75" customHeight="1">
      <c r="A26" s="61">
        <v>85201</v>
      </c>
      <c r="B26" s="62" t="s">
        <v>33</v>
      </c>
      <c r="C26" s="63">
        <v>4270</v>
      </c>
      <c r="D26" s="51">
        <f>2.8+0.8</f>
        <v>3.5999999999999996</v>
      </c>
      <c r="E26" s="51">
        <f>0.9+4.7</f>
        <v>5.6000000000000005</v>
      </c>
      <c r="F26" s="51">
        <f>0.9+4.6</f>
        <v>5.5</v>
      </c>
      <c r="G26" s="37">
        <f t="shared" si="0"/>
        <v>98.21428571428571</v>
      </c>
      <c r="I26" s="65">
        <v>4.5</v>
      </c>
      <c r="J26" s="65">
        <v>4.5</v>
      </c>
      <c r="K26" s="65">
        <v>4.5</v>
      </c>
    </row>
    <row r="27" spans="1:11" s="64" customFormat="1" ht="14.25" customHeight="1" hidden="1">
      <c r="A27" s="33">
        <v>85203</v>
      </c>
      <c r="B27" s="34" t="s">
        <v>34</v>
      </c>
      <c r="C27" s="35">
        <v>4270</v>
      </c>
      <c r="D27" s="36"/>
      <c r="E27" s="36"/>
      <c r="F27" s="36">
        <v>0</v>
      </c>
      <c r="G27" s="46" t="e">
        <f t="shared" si="0"/>
        <v>#DIV/0!</v>
      </c>
      <c r="I27" s="65"/>
      <c r="J27" s="65"/>
      <c r="K27" s="65"/>
    </row>
    <row r="28" spans="1:11" s="64" customFormat="1" ht="18.75" customHeight="1">
      <c r="A28" s="66">
        <v>85219</v>
      </c>
      <c r="B28" s="67" t="s">
        <v>35</v>
      </c>
      <c r="C28" s="68">
        <v>4270</v>
      </c>
      <c r="D28" s="69">
        <v>65</v>
      </c>
      <c r="E28" s="69">
        <v>65</v>
      </c>
      <c r="F28" s="69">
        <v>59.2</v>
      </c>
      <c r="G28" s="70">
        <f t="shared" si="0"/>
        <v>91.07692307692308</v>
      </c>
      <c r="I28" s="65">
        <v>46</v>
      </c>
      <c r="J28" s="65">
        <v>49.7</v>
      </c>
      <c r="K28" s="65">
        <v>49.4</v>
      </c>
    </row>
    <row r="29" spans="1:11" s="64" customFormat="1" ht="24.75" customHeight="1">
      <c r="A29" s="40">
        <v>85220</v>
      </c>
      <c r="B29" s="50" t="s">
        <v>36</v>
      </c>
      <c r="C29" s="42">
        <v>4270</v>
      </c>
      <c r="D29" s="51">
        <v>4</v>
      </c>
      <c r="E29" s="51">
        <v>9</v>
      </c>
      <c r="F29" s="51">
        <v>8.7</v>
      </c>
      <c r="G29" s="37">
        <f t="shared" si="0"/>
        <v>96.66666666666666</v>
      </c>
      <c r="I29" s="65">
        <v>1.4</v>
      </c>
      <c r="J29" s="65">
        <v>1.4</v>
      </c>
      <c r="K29" s="65">
        <v>1.4</v>
      </c>
    </row>
    <row r="30" spans="1:11" s="64" customFormat="1" ht="18.75" customHeight="1">
      <c r="A30" s="33">
        <v>85226</v>
      </c>
      <c r="B30" s="34" t="s">
        <v>37</v>
      </c>
      <c r="C30" s="35">
        <v>4270</v>
      </c>
      <c r="D30" s="36">
        <v>1</v>
      </c>
      <c r="E30" s="36">
        <v>0</v>
      </c>
      <c r="F30" s="36">
        <v>0</v>
      </c>
      <c r="G30" s="37"/>
      <c r="I30" s="65">
        <v>10</v>
      </c>
      <c r="J30" s="65">
        <v>12</v>
      </c>
      <c r="K30" s="65">
        <v>12</v>
      </c>
    </row>
    <row r="31" spans="1:11" s="32" customFormat="1" ht="17.25" customHeight="1">
      <c r="A31" s="27"/>
      <c r="B31" s="28" t="s">
        <v>38</v>
      </c>
      <c r="C31" s="29"/>
      <c r="D31" s="47">
        <f>D32</f>
        <v>34.6</v>
      </c>
      <c r="E31" s="47">
        <f>E32</f>
        <v>45.7</v>
      </c>
      <c r="F31" s="47">
        <f>F32</f>
        <v>45.3</v>
      </c>
      <c r="G31" s="31">
        <f>F31/E31*100</f>
        <v>99.12472647702405</v>
      </c>
      <c r="I31" s="71">
        <v>23</v>
      </c>
      <c r="J31" s="71">
        <v>30</v>
      </c>
      <c r="K31" s="71">
        <v>30</v>
      </c>
    </row>
    <row r="32" spans="1:11" s="49" customFormat="1" ht="20.25" customHeight="1">
      <c r="A32" s="40"/>
      <c r="B32" s="50" t="s">
        <v>39</v>
      </c>
      <c r="C32" s="42">
        <v>4270</v>
      </c>
      <c r="D32" s="51">
        <v>34.6</v>
      </c>
      <c r="E32" s="51">
        <v>45.7</v>
      </c>
      <c r="F32" s="51">
        <v>45.3</v>
      </c>
      <c r="G32" s="37">
        <f>F32/E32*100</f>
        <v>99.12472647702405</v>
      </c>
      <c r="I32" s="55">
        <f>SUM(I19:I31)</f>
        <v>257.79999999999995</v>
      </c>
      <c r="J32" s="55">
        <f>SUM(J19:J31)</f>
        <v>374.59999999999997</v>
      </c>
      <c r="K32" s="55">
        <f>SUM(K19:K31)</f>
        <v>374.09999999999997</v>
      </c>
    </row>
    <row r="33" spans="1:11" s="49" customFormat="1" ht="15.75" customHeight="1" hidden="1">
      <c r="A33" s="33">
        <v>85410</v>
      </c>
      <c r="B33" s="34" t="s">
        <v>40</v>
      </c>
      <c r="C33" s="35">
        <v>4270</v>
      </c>
      <c r="D33" s="36"/>
      <c r="E33" s="36"/>
      <c r="F33" s="36"/>
      <c r="G33" s="37" t="e">
        <f>F33/E33*100</f>
        <v>#DIV/0!</v>
      </c>
      <c r="I33" s="55"/>
      <c r="J33" s="55"/>
      <c r="K33" s="55"/>
    </row>
    <row r="34" spans="1:11" s="32" customFormat="1" ht="17.25" customHeight="1">
      <c r="A34" s="27"/>
      <c r="B34" s="28" t="s">
        <v>41</v>
      </c>
      <c r="C34" s="72"/>
      <c r="D34" s="47">
        <f>SUM(D36:D39)</f>
        <v>1913.5</v>
      </c>
      <c r="E34" s="47">
        <f>SUM(E35:E39)</f>
        <v>1974.1000000000001</v>
      </c>
      <c r="F34" s="47">
        <f>SUM(F35:F39)</f>
        <v>1905.8000000000002</v>
      </c>
      <c r="G34" s="31">
        <f>F34/E34*100</f>
        <v>96.54019553214123</v>
      </c>
      <c r="I34" s="54"/>
      <c r="J34" s="54"/>
      <c r="K34" s="54"/>
    </row>
    <row r="35" spans="1:11" s="49" customFormat="1" ht="25.5" customHeight="1">
      <c r="A35" s="40">
        <v>90001</v>
      </c>
      <c r="B35" s="50" t="s">
        <v>42</v>
      </c>
      <c r="C35" s="42">
        <v>4270</v>
      </c>
      <c r="D35" s="51">
        <v>0</v>
      </c>
      <c r="E35" s="51">
        <v>30</v>
      </c>
      <c r="F35" s="51">
        <v>30</v>
      </c>
      <c r="G35" s="37">
        <f t="shared" si="0"/>
        <v>100</v>
      </c>
      <c r="I35" s="55"/>
      <c r="J35" s="55"/>
      <c r="K35" s="55"/>
    </row>
    <row r="36" spans="1:7" s="49" customFormat="1" ht="15.75" customHeight="1">
      <c r="A36" s="33">
        <v>90003</v>
      </c>
      <c r="B36" s="73" t="s">
        <v>43</v>
      </c>
      <c r="C36" s="35">
        <v>4270</v>
      </c>
      <c r="D36" s="36">
        <v>70</v>
      </c>
      <c r="E36" s="36">
        <v>60.7</v>
      </c>
      <c r="F36" s="36">
        <v>60.7</v>
      </c>
      <c r="G36" s="46">
        <f t="shared" si="0"/>
        <v>100</v>
      </c>
    </row>
    <row r="37" spans="1:7" s="49" customFormat="1" ht="15.75" customHeight="1">
      <c r="A37" s="40">
        <v>90013</v>
      </c>
      <c r="B37" s="56" t="s">
        <v>44</v>
      </c>
      <c r="C37" s="42">
        <v>4270</v>
      </c>
      <c r="D37" s="51">
        <v>25</v>
      </c>
      <c r="E37" s="51">
        <v>0</v>
      </c>
      <c r="F37" s="51">
        <v>0</v>
      </c>
      <c r="G37" s="37"/>
    </row>
    <row r="38" spans="1:7" s="49" customFormat="1" ht="15.75" customHeight="1">
      <c r="A38" s="40">
        <v>90015</v>
      </c>
      <c r="B38" s="56" t="s">
        <v>45</v>
      </c>
      <c r="C38" s="42">
        <v>4270</v>
      </c>
      <c r="D38" s="51">
        <v>1266</v>
      </c>
      <c r="E38" s="51">
        <v>1429.7</v>
      </c>
      <c r="F38" s="51">
        <v>1429.7</v>
      </c>
      <c r="G38" s="37">
        <f t="shared" si="0"/>
        <v>100</v>
      </c>
    </row>
    <row r="39" spans="1:7" s="49" customFormat="1" ht="25.5" customHeight="1">
      <c r="A39" s="40">
        <v>90095</v>
      </c>
      <c r="B39" s="50" t="s">
        <v>46</v>
      </c>
      <c r="C39" s="42">
        <v>4270</v>
      </c>
      <c r="D39" s="51">
        <v>552.5</v>
      </c>
      <c r="E39" s="51">
        <v>453.7</v>
      </c>
      <c r="F39" s="51">
        <v>385.4</v>
      </c>
      <c r="G39" s="37">
        <f t="shared" si="0"/>
        <v>84.94599955918008</v>
      </c>
    </row>
    <row r="40" spans="1:13" s="39" customFormat="1" ht="17.25" customHeight="1" hidden="1">
      <c r="A40" s="74"/>
      <c r="B40" s="75" t="s">
        <v>47</v>
      </c>
      <c r="C40" s="76"/>
      <c r="D40" s="77">
        <f>D41</f>
        <v>0</v>
      </c>
      <c r="E40" s="78">
        <f>SUM(E41)</f>
        <v>0</v>
      </c>
      <c r="F40" s="78">
        <f>F41</f>
        <v>173.3</v>
      </c>
      <c r="G40" s="37" t="e">
        <f t="shared" si="0"/>
        <v>#DIV/0!</v>
      </c>
      <c r="H40" s="79"/>
      <c r="I40" s="79"/>
      <c r="J40" s="79"/>
      <c r="K40" s="79"/>
      <c r="L40" s="79"/>
      <c r="M40" s="79"/>
    </row>
    <row r="41" spans="1:236" ht="27.75" customHeight="1" hidden="1">
      <c r="A41" s="33">
        <v>92601</v>
      </c>
      <c r="B41" s="34" t="s">
        <v>48</v>
      </c>
      <c r="C41" s="35">
        <v>4270</v>
      </c>
      <c r="D41" s="36">
        <v>0</v>
      </c>
      <c r="E41" s="36">
        <v>0</v>
      </c>
      <c r="F41" s="36">
        <v>173.3</v>
      </c>
      <c r="G41" s="37" t="e">
        <f t="shared" si="0"/>
        <v>#DIV/0!</v>
      </c>
      <c r="H41" s="49"/>
      <c r="I41" s="49"/>
      <c r="J41" s="49"/>
      <c r="K41" s="49"/>
      <c r="L41" s="49"/>
      <c r="M41" s="4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</row>
    <row r="42" spans="1:236" ht="17.25" customHeight="1">
      <c r="A42" s="61"/>
      <c r="B42" s="28" t="s">
        <v>49</v>
      </c>
      <c r="C42" s="63"/>
      <c r="D42" s="47">
        <f>SUM(D43:D44)</f>
        <v>300</v>
      </c>
      <c r="E42" s="47">
        <f>SUM(E43:E44)</f>
        <v>767.7</v>
      </c>
      <c r="F42" s="47">
        <f>SUM(F43:F44)</f>
        <v>706.9000000000001</v>
      </c>
      <c r="G42" s="31">
        <f t="shared" si="0"/>
        <v>92.08023967695715</v>
      </c>
      <c r="H42" s="49"/>
      <c r="I42" s="49"/>
      <c r="J42" s="49"/>
      <c r="K42" s="49"/>
      <c r="L42" s="49"/>
      <c r="M42" s="4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</row>
    <row r="43" spans="1:236" ht="27.75" customHeight="1">
      <c r="A43" s="57">
        <v>92120</v>
      </c>
      <c r="B43" s="80" t="s">
        <v>50</v>
      </c>
      <c r="C43" s="42">
        <v>2720</v>
      </c>
      <c r="D43" s="51">
        <v>0</v>
      </c>
      <c r="E43" s="51">
        <v>468.6</v>
      </c>
      <c r="F43" s="51">
        <v>468.6</v>
      </c>
      <c r="G43" s="37">
        <f t="shared" si="0"/>
        <v>100</v>
      </c>
      <c r="H43" s="49"/>
      <c r="I43" s="49"/>
      <c r="J43" s="49"/>
      <c r="K43" s="49"/>
      <c r="L43" s="49"/>
      <c r="M43" s="4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ht="25.5" customHeight="1" thickBot="1">
      <c r="A44" s="81">
        <v>92120</v>
      </c>
      <c r="B44" s="82" t="s">
        <v>51</v>
      </c>
      <c r="C44" s="83">
        <v>4340</v>
      </c>
      <c r="D44" s="36">
        <v>300</v>
      </c>
      <c r="E44" s="36">
        <v>299.1</v>
      </c>
      <c r="F44" s="36">
        <v>238.3</v>
      </c>
      <c r="G44" s="37">
        <f t="shared" si="0"/>
        <v>79.67235038448679</v>
      </c>
      <c r="H44" s="49"/>
      <c r="I44" s="49"/>
      <c r="J44" s="49"/>
      <c r="K44" s="49"/>
      <c r="L44" s="49"/>
      <c r="M44" s="4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</row>
    <row r="45" spans="1:13" s="90" customFormat="1" ht="17.25" customHeight="1" thickBot="1" thickTop="1">
      <c r="A45" s="84"/>
      <c r="B45" s="85" t="s">
        <v>52</v>
      </c>
      <c r="C45" s="86"/>
      <c r="D45" s="87">
        <f>D7+D9+D14+D16+D19+D25+D31+D34+D22+D42</f>
        <v>6056.2</v>
      </c>
      <c r="E45" s="87">
        <f>E7+E9+E14+E16+E19+E25+E31+E34+E22+E42</f>
        <v>8107</v>
      </c>
      <c r="F45" s="87">
        <f>F7+F9+F14+F16+F19+F25+F31+F34+F22+F42</f>
        <v>7525.299999999999</v>
      </c>
      <c r="G45" s="88">
        <f>F45/E45*100</f>
        <v>92.82471937831502</v>
      </c>
      <c r="H45" s="89"/>
      <c r="I45" s="89"/>
      <c r="J45" s="89"/>
      <c r="K45" s="89"/>
      <c r="L45" s="89"/>
      <c r="M45" s="89"/>
    </row>
    <row r="46" ht="16.5" thickTop="1">
      <c r="A46" s="92" t="s">
        <v>53</v>
      </c>
    </row>
    <row r="47" spans="1:6" ht="15.75">
      <c r="A47" s="92" t="s">
        <v>54</v>
      </c>
      <c r="E47" s="91"/>
      <c r="F47" s="91"/>
    </row>
    <row r="48" ht="15.75">
      <c r="A48" s="92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2010-04-27T11:37:12Z</dcterms:created>
  <dcterms:modified xsi:type="dcterms:W3CDTF">2010-04-27T12:02:47Z</dcterms:modified>
  <cp:category/>
  <cp:version/>
  <cp:contentType/>
  <cp:contentStatus/>
</cp:coreProperties>
</file>