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4"/>
  </bookViews>
  <sheets>
    <sheet name="nr 1" sheetId="1" r:id="rId1"/>
    <sheet name="nr 2" sheetId="2" r:id="rId2"/>
    <sheet name="nr 3" sheetId="3" r:id="rId3"/>
    <sheet name="nr 4" sheetId="4" r:id="rId4"/>
    <sheet name="nr 5" sheetId="5" r:id="rId5"/>
  </sheets>
  <definedNames>
    <definedName name="_xlnm.Print_Titles" localSheetId="0">'nr 1'!$8:$10</definedName>
    <definedName name="_xlnm.Print_Titles" localSheetId="1">'nr 2'!$8:$10</definedName>
    <definedName name="_xlnm.Print_Titles" localSheetId="3">'nr 4'!$8:$10</definedName>
  </definedNames>
  <calcPr fullCalcOnLoad="1"/>
</workbook>
</file>

<file path=xl/sharedStrings.xml><?xml version="1.0" encoding="utf-8"?>
<sst xmlns="http://schemas.openxmlformats.org/spreadsheetml/2006/main" count="354" uniqueCount="177">
  <si>
    <t>Załącznik nr 2 do Zarządzenia</t>
  </si>
  <si>
    <t>Prezydenta Miasta Koszalina</t>
  </si>
  <si>
    <t>ZMIANY  W  PLANIE  WYDATKÓW  NA  ZADANIA  WŁASNE  POWIATU  
W  2010  ROKU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</si>
  <si>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</si>
  <si>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</si>
  <si>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</si>
  <si>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</si>
  <si>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</si>
  <si>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</si>
  <si>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</si>
  <si>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</si>
  <si>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</si>
  <si>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</si>
  <si>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</si>
  <si>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OŚWIATA I WYCHOWANIE</t>
  </si>
  <si>
    <t>E</t>
  </si>
  <si>
    <t>Wydatki inwestycyjne jednostek budżetowych</t>
  </si>
  <si>
    <t>Pozostała działalność</t>
  </si>
  <si>
    <t>Zakup materiałów i wyposażenia</t>
  </si>
  <si>
    <t>Podróże służbowe krajowe</t>
  </si>
  <si>
    <t>Podróże służbowe zagraniczne</t>
  </si>
  <si>
    <t>Różne opłaty i składki</t>
  </si>
  <si>
    <t>Zakup materiałów papierniczych do sprzętu drukarskiego i urządzeń kserograficznych</t>
  </si>
  <si>
    <t>Składki na ubezpieczenia społeczne</t>
  </si>
  <si>
    <t>Wynagrodzenia bezosobowe</t>
  </si>
  <si>
    <t>Odpisy na ZFŚS</t>
  </si>
  <si>
    <t>OGÓŁEM</t>
  </si>
  <si>
    <t>per saldo</t>
  </si>
  <si>
    <t>Załącznik nr 1 do Zarządzenia</t>
  </si>
  <si>
    <t>OA</t>
  </si>
  <si>
    <t>Szkolenia pracowników niebędących członkami korpusu służby cywilnej</t>
  </si>
  <si>
    <t>Zakup akcesoriów komputerowych, w tym programów i licencji</t>
  </si>
  <si>
    <t>GOSPODARKA KOMUNALNA  I  OCHRONA ŚRODOWISKA</t>
  </si>
  <si>
    <t>Zakup usług remontowych</t>
  </si>
  <si>
    <t>Załącznik nr 3 do Zarządzenia</t>
  </si>
  <si>
    <t>BEZPIECZEŃSTWO PUBLICZNE I OCHRONA PRZECIWPOŻAROWA</t>
  </si>
  <si>
    <t>Wydatki na zakupy inwestycyjne jednostek budżetowych</t>
  </si>
  <si>
    <t>Zakup energii</t>
  </si>
  <si>
    <t>BRM</t>
  </si>
  <si>
    <t>Szkoły podstawowe</t>
  </si>
  <si>
    <t>Zakup usług zdrowotnych</t>
  </si>
  <si>
    <t>Opłaty z tytułu zakupu usług telekomunikacyjnych świadczonych w stacjonarnej publicznej sieci telefonicznej</t>
  </si>
  <si>
    <t>Gimnazja</t>
  </si>
  <si>
    <t>Dokształcanie i doskonalenie nauczycieli</t>
  </si>
  <si>
    <t>POZOSTAŁE ZADANIA W ZAKRESIE POLITYKI SPOŁECZNEJ</t>
  </si>
  <si>
    <t>EDUKACYJNA OPIEKA WYCHOWAWCZA</t>
  </si>
  <si>
    <t>KULTURA I OCHRONA DZIEDZICTWA NARODOWEGO</t>
  </si>
  <si>
    <t>Placówki wychowania pozaszkolnego</t>
  </si>
  <si>
    <t>Poradnie psychologiczno - pedagogiczne, w tym poradnie specjalistyczne</t>
  </si>
  <si>
    <t>Dotacje celowe przekazane z budżetu państwa na zadania bieżące z zakresu administracji rządowej oraz inne zadania zlecone ustawami realizowane przez powiat</t>
  </si>
  <si>
    <t>DOCHODY</t>
  </si>
  <si>
    <t>Usuwanie skutków klęsk żywiołowych</t>
  </si>
  <si>
    <t>Wydatki inwestycyjne jednostek budżetowych:</t>
  </si>
  <si>
    <t>4700</t>
  </si>
  <si>
    <t>Pomoc materialna dla uczniów</t>
  </si>
  <si>
    <t>Szkoła Podstawowa nr 4</t>
  </si>
  <si>
    <t>Szkoła Podstawowa nr 6</t>
  </si>
  <si>
    <t>Szkoła Podstawowa nr 13</t>
  </si>
  <si>
    <t>Załącznik nr 4 do Zarządzenia</t>
  </si>
  <si>
    <t>Załącznik nr 5 do Zarządzenia</t>
  </si>
  <si>
    <t>Szkoła Podstawowa nr 22</t>
  </si>
  <si>
    <t>Zespół Szkół nr 11</t>
  </si>
  <si>
    <t>POMOC SPOŁECZNA</t>
  </si>
  <si>
    <t>KS</t>
  </si>
  <si>
    <t>Dotacje celowe otrzymane z budżetu państwa na realizację własnych zadań  bieżących gminy</t>
  </si>
  <si>
    <t>Zasiłki stałe</t>
  </si>
  <si>
    <t>Świadczenia społeczne</t>
  </si>
  <si>
    <t>Dotacje celowe otrzymane z budżetu państwa na realizacje własnych zadań  bieżących gminy</t>
  </si>
  <si>
    <t>"Lokalny system powiadamiania miasta o przemocy i patologiach - Razem skuteczni, razem bezpieczni"</t>
  </si>
  <si>
    <t>ZMIANY  W  PLANIE  WYDATKÓW  NA  ZADANIA  REALIZOWANE  PRZEZ  GMINĘ  NA  PODSTAWIE  POROZUMIEŃ  
Z  ORGANAMI ADMINISTRACJI  RZĄDOWEJ  
W  2010  ROKU</t>
  </si>
  <si>
    <t>853</t>
  </si>
  <si>
    <t>85321</t>
  </si>
  <si>
    <t>Zespoły do spraw orzekania 
o niepełnosprawności</t>
  </si>
  <si>
    <t>2110</t>
  </si>
  <si>
    <t>Dotacje otrzymane z budżetu państwa na zadania bieżące z zakresu administracji rządowej oraz inne zadania zlecone ustawami realizowane przez powiat</t>
  </si>
  <si>
    <t xml:space="preserve">Wynagrodzenie osobowe pracowników </t>
  </si>
  <si>
    <t>4110</t>
  </si>
  <si>
    <t>4120</t>
  </si>
  <si>
    <t>Składki na FP</t>
  </si>
  <si>
    <t>4170</t>
  </si>
  <si>
    <t>4300</t>
  </si>
  <si>
    <t>Zakup usług dostępu do sieci Internet</t>
  </si>
  <si>
    <t>4210</t>
  </si>
  <si>
    <t>Dodatkowe wynagrodzenie roczne</t>
  </si>
  <si>
    <t>4370</t>
  </si>
  <si>
    <t>Opłaty z tytułu zakupu usług telekomunikacyjnych telefonii stacjonarnej</t>
  </si>
  <si>
    <t>4440</t>
  </si>
  <si>
    <t>DZIAŁALNOŚĆ USŁUGOWA</t>
  </si>
  <si>
    <t>Nadzór budowlany</t>
  </si>
  <si>
    <t>A</t>
  </si>
  <si>
    <t>754</t>
  </si>
  <si>
    <t>BZK</t>
  </si>
  <si>
    <t>75411</t>
  </si>
  <si>
    <t>Komendy powiatowe Państwowej Straży Pożarnej</t>
  </si>
  <si>
    <t>Uposażenia i swiadczenia pieniężne wypłacane przez okres roku żołnierzom i funkcjonariuszom zwolnionym ze służby</t>
  </si>
  <si>
    <t>4180</t>
  </si>
  <si>
    <t>Równoważniki pieniężne i ekwiwalenty dla żołnierzy i funkcjonariuszy</t>
  </si>
  <si>
    <t>4270</t>
  </si>
  <si>
    <t>4360</t>
  </si>
  <si>
    <t>Opłaty z tytułu zakupu usług telekomunikacyjnych telefonii komórkowej</t>
  </si>
  <si>
    <t>4410</t>
  </si>
  <si>
    <t>4500</t>
  </si>
  <si>
    <t>Pozostałe podatki na rzecz budżetów jednostek samorządu terytorialnego</t>
  </si>
  <si>
    <t>4750</t>
  </si>
  <si>
    <t>700</t>
  </si>
  <si>
    <t>GOSPODARKA MIESZKANIOWA</t>
  </si>
  <si>
    <t>N</t>
  </si>
  <si>
    <t>70005</t>
  </si>
  <si>
    <t>Gospodarka gruntami i nieruchomościami</t>
  </si>
  <si>
    <t>Pozostałe odsetki</t>
  </si>
  <si>
    <t>Kary i odszkodowania wypłacane na rzecz osób fizycznych</t>
  </si>
  <si>
    <t>4280</t>
  </si>
  <si>
    <t>4430</t>
  </si>
  <si>
    <t>4550</t>
  </si>
  <si>
    <t>Szkolenia członków korpusu służby cywilnej</t>
  </si>
  <si>
    <t>90002</t>
  </si>
  <si>
    <t>4217</t>
  </si>
  <si>
    <t>6067</t>
  </si>
  <si>
    <t>Uczestnictwo gospodarstw domowych w zarządzaniu odpadami</t>
  </si>
  <si>
    <t>RWZ</t>
  </si>
  <si>
    <t>Gospodarka odpadami</t>
  </si>
  <si>
    <t>INW</t>
  </si>
  <si>
    <t>Uzbrojenie Strefy Zorganizowanej Działalności Inwestycyjno - Przemsłowej w Koszalinie - Uzbrojenie terenu pod Słupską Specjalna Strefę Ekonomiczną</t>
  </si>
  <si>
    <t>ulica  Różnana - Lniana (porządkowanie gospodarki wodno - ściekowej)</t>
  </si>
  <si>
    <t>Gospodarka ściekowa i ochrona wód</t>
  </si>
  <si>
    <t>Schroniska dla zwierząt</t>
  </si>
  <si>
    <t>Dokumentacja pod przyszłe inwestycje</t>
  </si>
  <si>
    <t>Inwestycyjne Inicjatywy Społeczne</t>
  </si>
  <si>
    <t>Uzbrojenie terenu w rejonie Koszalińskiego Parku Linowego</t>
  </si>
  <si>
    <r>
      <t xml:space="preserve">Wydatki inwestycyjne jednostek budżetowych - </t>
    </r>
    <r>
      <rPr>
        <i/>
        <sz val="10"/>
        <rFont val="Calibri"/>
        <family val="2"/>
      </rPr>
      <t>Budowa schroniska dla zwierząt</t>
    </r>
  </si>
  <si>
    <t>Stypendia dla uczniów</t>
  </si>
  <si>
    <t>4740</t>
  </si>
  <si>
    <t>Różne wydatki na rzecz osób fizycznych</t>
  </si>
  <si>
    <r>
      <t xml:space="preserve">In ne formy pomocy dla uczniów - </t>
    </r>
    <r>
      <rPr>
        <i/>
        <sz val="10"/>
        <rFont val="Calibri"/>
        <family val="2"/>
      </rPr>
      <t>"Wyprawka szkolna 2010/2011"</t>
    </r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</si>
  <si>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</si>
  <si>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</si>
  <si>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Dotacje celowe otrzymane z budżetu państwa na realizację zadań bieżących z zakresu administracji rządowej oraz innych zadań zleconych gminie ustawami</t>
  </si>
  <si>
    <t>Rezerwy na inwestycje i zakupy inwestycyjne (inwestycje zakończone)</t>
  </si>
  <si>
    <t>RÓŻNE ROZLICZENIA</t>
  </si>
  <si>
    <t>Rezerwy ogólne i celowe</t>
  </si>
  <si>
    <t>KULTURA FIZYCZNA I SPORT</t>
  </si>
  <si>
    <t>Obiekty sportowe</t>
  </si>
  <si>
    <r>
      <t xml:space="preserve">Wydatki inwestycyjne jednostek budżetowych - </t>
    </r>
    <r>
      <rPr>
        <i/>
        <sz val="10"/>
        <rFont val="Calibri"/>
        <family val="2"/>
      </rPr>
      <t>Modernizacja Stadionu KS "Bałtyk"</t>
    </r>
  </si>
  <si>
    <t>Concerto ACT 2</t>
  </si>
  <si>
    <t>Zakup usług obejmujących tłumaczenia</t>
  </si>
  <si>
    <t>Straż Graniczna</t>
  </si>
  <si>
    <t>Wpłaty jednostek na pańswowy fundusz celowy</t>
  </si>
  <si>
    <t>RO "Tysiąclecia"</t>
  </si>
  <si>
    <r>
      <t xml:space="preserve">Wydatki inwestycyjne jednostek budżetowych - </t>
    </r>
    <r>
      <rPr>
        <b/>
        <i/>
        <sz val="10"/>
        <rFont val="Calibri"/>
        <family val="2"/>
      </rPr>
      <t>Sala sportowa przy Gimnazjum Nr 6 ul. Stanisława Dąbka</t>
    </r>
  </si>
  <si>
    <t xml:space="preserve">Wydatki inwestycyjne jednostek budżetowych </t>
  </si>
  <si>
    <t>RO "Jedliny"</t>
  </si>
  <si>
    <t>RO "Nowobramskie"</t>
  </si>
  <si>
    <t>RO "Wspólny Dom"</t>
  </si>
  <si>
    <t>RO "Rokosowo"</t>
  </si>
  <si>
    <t>ZMIANY  PLANU  DOCHODÓW  I  WYDATKÓW   NA  ZADANIA  WŁASNE   GMINY  
W  2010  ROKU</t>
  </si>
  <si>
    <t>ZMIANY  PLANU  DOCHODÓW  I  WYDATKÓW  NA  ZADANIA  ZLECONE  
POWIATOWI  Z  ZAKRESU  ADMINISTRACJI  RZĄDOWEJ                                                                                                     W  2010  ROKU</t>
  </si>
  <si>
    <t>Boisko sportowe przy szkole Podstawowej nr 7, ul. Wojska Polskiego</t>
  </si>
  <si>
    <t>Boiska sportowe przy Szkole Podstawowej nr 13, ul. Rzemieślnicza</t>
  </si>
  <si>
    <t>854</t>
  </si>
  <si>
    <t>85406</t>
  </si>
  <si>
    <t>85407</t>
  </si>
  <si>
    <t>ZMIANY  PLANU  DOCHODÓW  I  WYDATKÓW  NA  ZADANIA  ZLECONE  
GMINIE  Z  ZAKRESU  ADMINISTRACJI  RZĄDOWEJ                                                                                                     W  2010  ROKU</t>
  </si>
  <si>
    <t>Wpłaty na PFRON</t>
  </si>
  <si>
    <t>E/INW</t>
  </si>
  <si>
    <t>Szkolenia pracowników niebędących członkami korpususłużby cywilnej</t>
  </si>
  <si>
    <t>OCHRONA ZDROWIA</t>
  </si>
  <si>
    <t>Programy polityki zdrowotnej</t>
  </si>
  <si>
    <t>Nagrody o charakterze szczególnym niezaliczone do wynagrodzeń</t>
  </si>
  <si>
    <t>PI</t>
  </si>
  <si>
    <t>Promocja jednostek samorządu terytorialnego</t>
  </si>
  <si>
    <t>Fn</t>
  </si>
  <si>
    <t>Rezerwa ogólna</t>
  </si>
  <si>
    <t>Urzędy gmin</t>
  </si>
  <si>
    <t>Rp</t>
  </si>
  <si>
    <t>Wydatki osobowe niezaliczone do wynagrodzeń</t>
  </si>
  <si>
    <t>Nr 652 / 2483 / 10</t>
  </si>
  <si>
    <t xml:space="preserve">z dnia 2 listopada 2010 r.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</si>
</sst>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20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name val="Arial CE"/>
      <family val="0"/>
    </font>
    <font>
      <b/>
      <i/>
      <sz val="10"/>
      <name val="Calibri"/>
      <family val="2"/>
    </font>
    <font>
      <i/>
      <sz val="10"/>
      <name val="Calibri"/>
      <family val="2"/>
    </font>
    <font>
      <sz val="16"/>
      <name val="Calibri"/>
      <family val="2"/>
    </font>
    <font>
      <b/>
      <i/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" fillId="0" borderId="18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vertical="top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164" fontId="1" fillId="0" borderId="22" xfId="18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Continuous" vertical="center"/>
      <protection locked="0"/>
    </xf>
    <xf numFmtId="3" fontId="3" fillId="0" borderId="24" xfId="0" applyNumberFormat="1" applyFont="1" applyFill="1" applyBorder="1" applyAlignment="1" applyProtection="1">
      <alignment horizontal="right" vertical="center"/>
      <protection locked="0"/>
    </xf>
    <xf numFmtId="1" fontId="1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15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" fillId="0" borderId="34" xfId="0" applyNumberFormat="1" applyFont="1" applyFill="1" applyBorder="1" applyAlignment="1" applyProtection="1">
      <alignment horizontal="center" vertical="center"/>
      <protection locked="0"/>
    </xf>
    <xf numFmtId="3" fontId="1" fillId="0" borderId="35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21" xfId="0" applyNumberFormat="1" applyFont="1" applyFill="1" applyBorder="1" applyAlignment="1" applyProtection="1">
      <alignment horizontal="right" vertical="center"/>
      <protection locked="0"/>
    </xf>
    <xf numFmtId="3" fontId="15" fillId="0" borderId="2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33" xfId="0" applyNumberFormat="1" applyFont="1" applyFill="1" applyBorder="1" applyAlignment="1" applyProtection="1">
      <alignment horizontal="right" vertical="center"/>
      <protection locked="0"/>
    </xf>
    <xf numFmtId="3" fontId="1" fillId="0" borderId="33" xfId="0" applyNumberFormat="1" applyFont="1" applyFill="1" applyBorder="1" applyAlignment="1" applyProtection="1">
      <alignment horizontal="right" vertical="center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>
      <alignment horizontal="center" vertical="center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Border="1" applyAlignment="1">
      <alignment horizontal="right" vertical="center"/>
    </xf>
    <xf numFmtId="0" fontId="1" fillId="0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40" xfId="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4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Border="1" applyAlignment="1">
      <alignment horizontal="right" vertical="center"/>
    </xf>
    <xf numFmtId="0" fontId="11" fillId="0" borderId="17" xfId="0" applyNumberFormat="1" applyFont="1" applyFill="1" applyBorder="1" applyAlignment="1" applyProtection="1">
      <alignment horizontal="center"/>
      <protection locked="0"/>
    </xf>
    <xf numFmtId="164" fontId="3" fillId="0" borderId="17" xfId="18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left" vertical="center" wrapText="1"/>
    </xf>
    <xf numFmtId="164" fontId="1" fillId="0" borderId="22" xfId="18" applyNumberFormat="1" applyFont="1" applyFill="1" applyBorder="1" applyAlignment="1" applyProtection="1">
      <alignment vertical="center" wrapText="1"/>
      <protection locked="0"/>
    </xf>
    <xf numFmtId="0" fontId="1" fillId="0" borderId="22" xfId="0" applyNumberFormat="1" applyFont="1" applyFill="1" applyBorder="1" applyAlignment="1" applyProtection="1">
      <alignment vertical="center" wrapText="1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0" fontId="3" fillId="0" borderId="45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46" xfId="0" applyNumberFormat="1" applyFont="1" applyFill="1" applyBorder="1" applyAlignment="1" applyProtection="1">
      <alignment vertical="center" wrapText="1"/>
      <protection locked="0"/>
    </xf>
    <xf numFmtId="0" fontId="3" fillId="0" borderId="47" xfId="0" applyNumberFormat="1" applyFont="1" applyFill="1" applyBorder="1" applyAlignment="1" applyProtection="1">
      <alignment vertical="center" wrapText="1"/>
      <protection locked="0"/>
    </xf>
    <xf numFmtId="164" fontId="3" fillId="0" borderId="47" xfId="18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8" xfId="0" applyNumberFormat="1" applyFont="1" applyFill="1" applyBorder="1" applyAlignment="1" applyProtection="1">
      <alignment vertical="center" wrapText="1"/>
      <protection locked="0"/>
    </xf>
    <xf numFmtId="0" fontId="5" fillId="0" borderId="44" xfId="0" applyFont="1" applyBorder="1" applyAlignment="1">
      <alignment horizontal="center" vertical="center"/>
    </xf>
    <xf numFmtId="0" fontId="3" fillId="0" borderId="47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46" xfId="0" applyNumberFormat="1" applyFont="1" applyFill="1" applyBorder="1" applyAlignment="1" applyProtection="1">
      <alignment vertical="center" wrapText="1"/>
      <protection locked="0"/>
    </xf>
    <xf numFmtId="0" fontId="3" fillId="0" borderId="17" xfId="0" applyNumberFormat="1" applyFont="1" applyFill="1" applyBorder="1" applyAlignment="1" applyProtection="1">
      <alignment vertical="center" wrapText="1"/>
      <protection locked="0"/>
    </xf>
    <xf numFmtId="0" fontId="3" fillId="0" borderId="49" xfId="0" applyNumberFormat="1" applyFont="1" applyFill="1" applyBorder="1" applyAlignment="1" applyProtection="1">
      <alignment vertical="center" wrapText="1"/>
      <protection locked="0"/>
    </xf>
    <xf numFmtId="49" fontId="1" fillId="0" borderId="22" xfId="0" applyNumberFormat="1" applyFont="1" applyFill="1" applyBorder="1" applyAlignment="1" applyProtection="1">
      <alignment horizontal="left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3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vertical="center" wrapText="1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NumberFormat="1" applyFont="1" applyFill="1" applyBorder="1" applyAlignment="1" applyProtection="1">
      <alignment vertical="center" wrapText="1"/>
      <protection locked="0"/>
    </xf>
    <xf numFmtId="0" fontId="6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53" xfId="0" applyFont="1" applyBorder="1" applyAlignment="1">
      <alignment horizontal="centerContinuous" vertical="center" wrapText="1"/>
    </xf>
    <xf numFmtId="0" fontId="13" fillId="0" borderId="54" xfId="0" applyNumberFormat="1" applyFont="1" applyFill="1" applyBorder="1" applyAlignment="1" applyProtection="1">
      <alignment horizontal="centerContinuous" vertical="center"/>
      <protection locked="0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40" xfId="18" applyNumberFormat="1" applyFont="1" applyFill="1" applyBorder="1" applyAlignment="1" applyProtection="1">
      <alignment vertical="center" wrapText="1"/>
      <protection locked="0"/>
    </xf>
    <xf numFmtId="0" fontId="5" fillId="0" borderId="48" xfId="0" applyNumberFormat="1" applyFont="1" applyFill="1" applyBorder="1" applyAlignment="1" applyProtection="1">
      <alignment horizontal="center" vertical="top" wrapText="1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3" fontId="16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3" fontId="1" fillId="0" borderId="58" xfId="0" applyNumberFormat="1" applyFont="1" applyFill="1" applyBorder="1" applyAlignment="1" applyProtection="1">
      <alignment horizontal="right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NumberFormat="1" applyFont="1" applyFill="1" applyBorder="1" applyAlignment="1" applyProtection="1">
      <alignment vertical="center" wrapText="1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21" xfId="18" applyNumberFormat="1" applyFont="1" applyFill="1" applyBorder="1" applyAlignment="1" applyProtection="1">
      <alignment vertical="center" wrapText="1"/>
      <protection locked="0"/>
    </xf>
    <xf numFmtId="1" fontId="1" fillId="0" borderId="59" xfId="0" applyNumberFormat="1" applyFont="1" applyFill="1" applyBorder="1" applyAlignment="1" applyProtection="1">
      <alignment horizontal="centerContinuous" vertical="center"/>
      <protection locked="0"/>
    </xf>
    <xf numFmtId="0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8" fillId="0" borderId="38" xfId="0" applyNumberFormat="1" applyFont="1" applyFill="1" applyBorder="1" applyAlignment="1" applyProtection="1">
      <alignment horizontal="center" vertical="center"/>
      <protection locked="0"/>
    </xf>
    <xf numFmtId="3" fontId="1" fillId="0" borderId="56" xfId="0" applyNumberFormat="1" applyFont="1" applyFill="1" applyBorder="1" applyAlignment="1" applyProtection="1">
      <alignment horizontal="right" vertical="center"/>
      <protection locked="0"/>
    </xf>
    <xf numFmtId="3" fontId="15" fillId="0" borderId="33" xfId="0" applyNumberFormat="1" applyFont="1" applyFill="1" applyBorder="1" applyAlignment="1" applyProtection="1">
      <alignment horizontal="right"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60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5" fillId="0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60" xfId="0" applyNumberFormat="1" applyFont="1" applyFill="1" applyBorder="1" applyAlignment="1" applyProtection="1">
      <alignment horizontal="center" vertical="center"/>
      <protection locked="0"/>
    </xf>
    <xf numFmtId="0" fontId="16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1" fillId="0" borderId="61" xfId="0" applyNumberFormat="1" applyFont="1" applyFill="1" applyBorder="1" applyAlignment="1" applyProtection="1">
      <alignment horizontal="right" vertical="center"/>
      <protection locked="0"/>
    </xf>
    <xf numFmtId="0" fontId="3" fillId="0" borderId="38" xfId="0" applyNumberFormat="1" applyFont="1" applyFill="1" applyBorder="1" applyAlignment="1" applyProtection="1">
      <alignment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3" fontId="3" fillId="0" borderId="62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30" xfId="15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Border="1" applyAlignment="1">
      <alignment horizontal="right" vertical="center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Fill="1" applyBorder="1" applyAlignment="1" applyProtection="1">
      <alignment horizontal="right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43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1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1" fillId="0" borderId="55" xfId="0" applyNumberFormat="1" applyFont="1" applyFill="1" applyBorder="1" applyAlignment="1" applyProtection="1">
      <alignment horizontal="right" vertical="center"/>
      <protection locked="0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64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5" fillId="0" borderId="36" xfId="0" applyNumberFormat="1" applyFont="1" applyFill="1" applyBorder="1" applyAlignment="1" applyProtection="1">
      <alignment horizontal="center" vertical="center"/>
      <protection locked="0"/>
    </xf>
    <xf numFmtId="49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56" xfId="0" applyNumberFormat="1" applyFont="1" applyFill="1" applyBorder="1" applyAlignment="1" applyProtection="1">
      <alignment horizontal="right" vertical="center"/>
      <protection locked="0"/>
    </xf>
    <xf numFmtId="3" fontId="15" fillId="0" borderId="65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49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67" xfId="18" applyNumberFormat="1" applyFont="1" applyFill="1" applyBorder="1" applyAlignment="1" applyProtection="1">
      <alignment vertical="center" wrapText="1"/>
      <protection locked="0"/>
    </xf>
    <xf numFmtId="0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1" fontId="1" fillId="0" borderId="64" xfId="0" applyNumberFormat="1" applyFont="1" applyFill="1" applyBorder="1" applyAlignment="1" applyProtection="1">
      <alignment horizontal="centerContinuous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64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22" xfId="18" applyNumberFormat="1" applyFont="1" applyFill="1" applyBorder="1" applyAlignment="1" applyProtection="1">
      <alignment vertical="center" wrapText="1"/>
      <protection locked="0"/>
    </xf>
    <xf numFmtId="0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5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49" fontId="15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24" xfId="0" applyNumberFormat="1" applyFont="1" applyFill="1" applyBorder="1" applyAlignment="1" applyProtection="1">
      <alignment vertical="center"/>
      <protection locked="0"/>
    </xf>
    <xf numFmtId="49" fontId="16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3" fontId="16" fillId="0" borderId="43" xfId="0" applyNumberFormat="1" applyFont="1" applyFill="1" applyBorder="1" applyAlignment="1" applyProtection="1">
      <alignment horizontal="right" vertical="center"/>
      <protection locked="0"/>
    </xf>
    <xf numFmtId="0" fontId="1" fillId="0" borderId="64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49" xfId="0" applyNumberFormat="1" applyFont="1" applyFill="1" applyBorder="1" applyAlignment="1" applyProtection="1">
      <alignment horizontal="center" vertical="center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37" xfId="0" applyNumberFormat="1" applyFont="1" applyFill="1" applyBorder="1" applyAlignment="1" applyProtection="1">
      <alignment horizontal="left" vertical="center"/>
      <protection locked="0"/>
    </xf>
    <xf numFmtId="49" fontId="1" fillId="0" borderId="4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164" fontId="3" fillId="0" borderId="28" xfId="18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Fill="1" applyBorder="1" applyAlignment="1" applyProtection="1">
      <alignment horizontal="left" vertical="center"/>
      <protection locked="0"/>
    </xf>
    <xf numFmtId="0" fontId="15" fillId="0" borderId="68" xfId="0" applyNumberFormat="1" applyFont="1" applyFill="1" applyBorder="1" applyAlignment="1" applyProtection="1">
      <alignment horizontal="center" vertical="center"/>
      <protection locked="0"/>
    </xf>
    <xf numFmtId="164" fontId="15" fillId="0" borderId="8" xfId="18" applyNumberFormat="1" applyFont="1" applyFill="1" applyBorder="1" applyAlignment="1" applyProtection="1">
      <alignment vertical="center" wrapText="1"/>
      <protection locked="0"/>
    </xf>
    <xf numFmtId="3" fontId="15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21" xfId="18" applyNumberFormat="1" applyFont="1" applyFill="1" applyBorder="1" applyAlignment="1" applyProtection="1">
      <alignment vertical="center" wrapText="1"/>
      <protection locked="0"/>
    </xf>
    <xf numFmtId="0" fontId="3" fillId="0" borderId="64" xfId="0" applyNumberFormat="1" applyFont="1" applyFill="1" applyBorder="1" applyAlignment="1" applyProtection="1">
      <alignment horizontal="center" vertical="center"/>
      <protection locked="0"/>
    </xf>
    <xf numFmtId="0" fontId="15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NumberFormat="1" applyFont="1" applyFill="1" applyBorder="1" applyAlignment="1" applyProtection="1">
      <alignment vertical="center" wrapText="1"/>
      <protection locked="0"/>
    </xf>
    <xf numFmtId="0" fontId="15" fillId="0" borderId="21" xfId="0" applyNumberFormat="1" applyFont="1" applyFill="1" applyBorder="1" applyAlignment="1" applyProtection="1">
      <alignment vertical="center" wrapText="1"/>
      <protection locked="0"/>
    </xf>
    <xf numFmtId="166" fontId="6" fillId="0" borderId="69" xfId="15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66" fontId="6" fillId="0" borderId="41" xfId="15" applyNumberFormat="1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7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28" xfId="0" applyFont="1" applyBorder="1" applyAlignment="1">
      <alignment horizontal="center" vertical="center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49" fontId="1" fillId="0" borderId="64" xfId="0" applyNumberFormat="1" applyFont="1" applyFill="1" applyBorder="1" applyAlignment="1" applyProtection="1">
      <alignment horizontal="centerContinuous" vertical="center"/>
      <protection locked="0"/>
    </xf>
    <xf numFmtId="49" fontId="3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2" xfId="18" applyNumberFormat="1" applyFont="1" applyFill="1" applyBorder="1" applyAlignment="1" applyProtection="1">
      <alignment vertical="center" wrapText="1"/>
      <protection locked="0"/>
    </xf>
    <xf numFmtId="49" fontId="3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7" xfId="18" applyNumberFormat="1" applyFont="1" applyFill="1" applyBorder="1" applyAlignment="1" applyProtection="1">
      <alignment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Continuous" vertical="center"/>
      <protection locked="0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0" fontId="1" fillId="0" borderId="40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46" xfId="0" applyNumberFormat="1" applyFont="1" applyBorder="1" applyAlignment="1">
      <alignment horizontal="left" vertical="center" wrapText="1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/>
      <protection locked="0"/>
    </xf>
    <xf numFmtId="3" fontId="1" fillId="0" borderId="26" xfId="0" applyNumberFormat="1" applyFont="1" applyFill="1" applyBorder="1" applyAlignment="1" applyProtection="1">
      <alignment horizontal="right" vertical="center"/>
      <protection locked="0"/>
    </xf>
    <xf numFmtId="3" fontId="1" fillId="0" borderId="60" xfId="0" applyNumberFormat="1" applyFont="1" applyFill="1" applyBorder="1" applyAlignment="1" applyProtection="1">
      <alignment horizontal="right" vertical="center"/>
      <protection locked="0"/>
    </xf>
    <xf numFmtId="0" fontId="3" fillId="0" borderId="49" xfId="0" applyNumberFormat="1" applyFont="1" applyFill="1" applyBorder="1" applyAlignment="1" applyProtection="1">
      <alignment horizontal="left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0" xfId="0" applyNumberFormat="1" applyFont="1" applyFill="1" applyBorder="1" applyAlignment="1" applyProtection="1">
      <alignment horizontal="center" vertical="center"/>
      <protection locked="0"/>
    </xf>
    <xf numFmtId="3" fontId="1" fillId="0" borderId="58" xfId="0" applyNumberFormat="1" applyFont="1" applyFill="1" applyBorder="1" applyAlignment="1" applyProtection="1">
      <alignment horizontal="right" vertical="center"/>
      <protection locked="0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3" fontId="1" fillId="0" borderId="71" xfId="0" applyNumberFormat="1" applyFont="1" applyFill="1" applyBorder="1" applyAlignment="1" applyProtection="1">
      <alignment horizontal="right" vertical="center"/>
      <protection locked="0"/>
    </xf>
    <xf numFmtId="49" fontId="1" fillId="0" borderId="34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vertical="center" wrapText="1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1" fillId="0" borderId="68" xfId="0" applyNumberFormat="1" applyFont="1" applyFill="1" applyBorder="1" applyAlignment="1" applyProtection="1">
      <alignment vertical="center" wrapText="1"/>
      <protection locked="0"/>
    </xf>
    <xf numFmtId="0" fontId="2" fillId="0" borderId="55" xfId="0" applyNumberFormat="1" applyFont="1" applyFill="1" applyBorder="1" applyAlignment="1" applyProtection="1">
      <alignment horizontal="center" vertical="center"/>
      <protection locked="0"/>
    </xf>
    <xf numFmtId="3" fontId="1" fillId="0" borderId="65" xfId="0" applyNumberFormat="1" applyFont="1" applyFill="1" applyBorder="1" applyAlignment="1" applyProtection="1">
      <alignment horizontal="right" vertical="center"/>
      <protection locked="0"/>
    </xf>
    <xf numFmtId="0" fontId="3" fillId="0" borderId="46" xfId="0" applyNumberFormat="1" applyFont="1" applyFill="1" applyBorder="1" applyAlignment="1" applyProtection="1">
      <alignment horizontal="left" vertical="center"/>
      <protection locked="0"/>
    </xf>
    <xf numFmtId="0" fontId="1" fillId="0" borderId="46" xfId="0" applyNumberFormat="1" applyFont="1" applyFill="1" applyBorder="1" applyAlignment="1" applyProtection="1">
      <alignment horizontal="left" vertical="center"/>
      <protection locked="0"/>
    </xf>
    <xf numFmtId="0" fontId="1" fillId="0" borderId="72" xfId="0" applyNumberFormat="1" applyFont="1" applyFill="1" applyBorder="1" applyAlignment="1" applyProtection="1">
      <alignment vertical="center" wrapText="1"/>
      <protection locked="0"/>
    </xf>
    <xf numFmtId="0" fontId="3" fillId="0" borderId="73" xfId="0" applyNumberFormat="1" applyFont="1" applyFill="1" applyBorder="1" applyAlignment="1" applyProtection="1">
      <alignment horizontal="center" vertical="center"/>
      <protection locked="0"/>
    </xf>
    <xf numFmtId="0" fontId="3" fillId="0" borderId="74" xfId="0" applyNumberFormat="1" applyFont="1" applyFill="1" applyBorder="1" applyAlignment="1" applyProtection="1">
      <alignment vertical="center" wrapText="1"/>
      <protection locked="0"/>
    </xf>
    <xf numFmtId="0" fontId="9" fillId="0" borderId="75" xfId="0" applyNumberFormat="1" applyFont="1" applyFill="1" applyBorder="1" applyAlignment="1" applyProtection="1">
      <alignment horizontal="center" vertical="center"/>
      <protection locked="0"/>
    </xf>
    <xf numFmtId="0" fontId="9" fillId="0" borderId="76" xfId="0" applyNumberFormat="1" applyFont="1" applyFill="1" applyBorder="1" applyAlignment="1" applyProtection="1">
      <alignment horizontal="center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78" xfId="0" applyNumberFormat="1" applyFont="1" applyFill="1" applyBorder="1" applyAlignment="1" applyProtection="1">
      <alignment horizontal="right" vertical="center"/>
      <protection locked="0"/>
    </xf>
    <xf numFmtId="0" fontId="3" fillId="0" borderId="29" xfId="0" applyNumberFormat="1" applyFont="1" applyFill="1" applyBorder="1" applyAlignment="1" applyProtection="1">
      <alignment horizontal="left" vertical="center"/>
      <protection locked="0"/>
    </xf>
    <xf numFmtId="3" fontId="3" fillId="0" borderId="41" xfId="0" applyNumberFormat="1" applyFont="1" applyFill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49" fontId="1" fillId="0" borderId="48" xfId="0" applyNumberFormat="1" applyFont="1" applyFill="1" applyBorder="1" applyAlignment="1" applyProtection="1">
      <alignment horizontal="left" vertical="center"/>
      <protection locked="0"/>
    </xf>
    <xf numFmtId="166" fontId="13" fillId="0" borderId="69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>
      <alignment horizontal="center" vertical="center" wrapText="1"/>
    </xf>
    <xf numFmtId="3" fontId="13" fillId="0" borderId="79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1">
      <selection activeCell="E2" sqref="E2:E4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5.421875" style="44" customWidth="1"/>
    <col min="4" max="4" width="13.00390625" style="44" customWidth="1"/>
    <col min="5" max="5" width="15.28125" style="1" customWidth="1"/>
    <col min="6" max="6" width="15.421875" style="43" customWidth="1"/>
    <col min="7" max="16384" width="10.00390625" style="1" customWidth="1"/>
  </cols>
  <sheetData>
    <row r="1" ht="12.75" customHeight="1">
      <c r="E1" s="4" t="s">
        <v>28</v>
      </c>
    </row>
    <row r="2" spans="1:5" ht="12.75" customHeight="1">
      <c r="A2" s="5"/>
      <c r="B2" s="6"/>
      <c r="C2" s="45"/>
      <c r="D2" s="45"/>
      <c r="E2" s="8" t="s">
        <v>175</v>
      </c>
    </row>
    <row r="3" spans="1:5" ht="12.75" customHeight="1">
      <c r="A3" s="5"/>
      <c r="B3" s="6"/>
      <c r="C3" s="45"/>
      <c r="D3" s="45"/>
      <c r="E3" s="9" t="s">
        <v>1</v>
      </c>
    </row>
    <row r="4" spans="1:5" ht="12.75" customHeight="1">
      <c r="A4" s="5"/>
      <c r="B4" s="6"/>
      <c r="C4" s="45"/>
      <c r="D4" s="45"/>
      <c r="E4" s="9" t="s">
        <v>176</v>
      </c>
    </row>
    <row r="5" spans="1:5" ht="20.25" customHeight="1">
      <c r="A5" s="5"/>
      <c r="B5" s="6"/>
      <c r="C5" s="45"/>
      <c r="D5" s="45"/>
      <c r="E5" s="7"/>
    </row>
    <row r="6" spans="1:6" s="50" customFormat="1" ht="36.75" customHeight="1">
      <c r="A6" s="10" t="s">
        <v>154</v>
      </c>
      <c r="B6" s="46"/>
      <c r="C6" s="47"/>
      <c r="D6" s="47"/>
      <c r="E6" s="48"/>
      <c r="F6" s="49"/>
    </row>
    <row r="7" spans="1:6" s="3" customFormat="1" ht="17.25" customHeight="1" thickBot="1">
      <c r="A7" s="13"/>
      <c r="B7" s="11"/>
      <c r="C7" s="51"/>
      <c r="D7" s="51"/>
      <c r="F7" s="52" t="s">
        <v>3</v>
      </c>
    </row>
    <row r="8" spans="1:6" s="17" customFormat="1" ht="22.5" customHeight="1">
      <c r="A8" s="53" t="s">
        <v>4</v>
      </c>
      <c r="B8" s="15" t="s">
        <v>5</v>
      </c>
      <c r="C8" s="54" t="s">
        <v>6</v>
      </c>
      <c r="D8" s="195" t="s">
        <v>50</v>
      </c>
      <c r="E8" s="216" t="s">
        <v>7</v>
      </c>
      <c r="F8" s="16"/>
    </row>
    <row r="9" spans="1:6" s="17" customFormat="1" ht="13.5" customHeight="1">
      <c r="A9" s="55" t="s">
        <v>8</v>
      </c>
      <c r="B9" s="56"/>
      <c r="C9" s="57" t="s">
        <v>9</v>
      </c>
      <c r="D9" s="176" t="s">
        <v>11</v>
      </c>
      <c r="E9" s="146" t="s">
        <v>10</v>
      </c>
      <c r="F9" s="19" t="s">
        <v>11</v>
      </c>
    </row>
    <row r="10" spans="1:6" s="24" customFormat="1" ht="12.75" customHeight="1" thickBot="1">
      <c r="A10" s="104">
        <v>1</v>
      </c>
      <c r="B10" s="105">
        <v>2</v>
      </c>
      <c r="C10" s="186">
        <v>3</v>
      </c>
      <c r="D10" s="256">
        <v>4</v>
      </c>
      <c r="E10" s="253">
        <v>5</v>
      </c>
      <c r="F10" s="187">
        <v>6</v>
      </c>
    </row>
    <row r="11" spans="1:6" s="24" customFormat="1" ht="24" customHeight="1" thickBot="1" thickTop="1">
      <c r="A11" s="305" t="s">
        <v>104</v>
      </c>
      <c r="B11" s="301" t="s">
        <v>105</v>
      </c>
      <c r="C11" s="384" t="s">
        <v>106</v>
      </c>
      <c r="D11" s="310"/>
      <c r="E11" s="312">
        <f>E12</f>
        <v>171</v>
      </c>
      <c r="F11" s="131">
        <f>F12</f>
        <v>171</v>
      </c>
    </row>
    <row r="12" spans="1:6" s="24" customFormat="1" ht="21" customHeight="1" thickTop="1">
      <c r="A12" s="306" t="s">
        <v>107</v>
      </c>
      <c r="B12" s="299" t="s">
        <v>108</v>
      </c>
      <c r="C12" s="300"/>
      <c r="D12" s="311"/>
      <c r="E12" s="313">
        <f>SUM(E13:E14)</f>
        <v>171</v>
      </c>
      <c r="F12" s="132">
        <f>SUM(F13:F14)</f>
        <v>171</v>
      </c>
    </row>
    <row r="13" spans="1:6" s="24" customFormat="1" ht="18.75" customHeight="1">
      <c r="A13" s="77">
        <v>4580</v>
      </c>
      <c r="B13" s="64" t="s">
        <v>109</v>
      </c>
      <c r="C13" s="309"/>
      <c r="D13" s="259"/>
      <c r="E13" s="314"/>
      <c r="F13" s="60">
        <v>171</v>
      </c>
    </row>
    <row r="14" spans="1:6" s="24" customFormat="1" ht="31.5" customHeight="1" thickBot="1">
      <c r="A14" s="77">
        <v>4590</v>
      </c>
      <c r="B14" s="64" t="s">
        <v>110</v>
      </c>
      <c r="C14" s="309"/>
      <c r="D14" s="259"/>
      <c r="E14" s="142">
        <v>171</v>
      </c>
      <c r="F14" s="308"/>
    </row>
    <row r="15" spans="1:6" s="3" customFormat="1" ht="21.75" customHeight="1" thickBot="1" thickTop="1">
      <c r="A15" s="25">
        <v>750</v>
      </c>
      <c r="B15" s="177" t="s">
        <v>12</v>
      </c>
      <c r="C15" s="172"/>
      <c r="D15" s="257"/>
      <c r="E15" s="218">
        <f>E18+E22</f>
        <v>7280</v>
      </c>
      <c r="F15" s="28">
        <f>F16+F18+F22</f>
        <v>27280</v>
      </c>
    </row>
    <row r="16" spans="1:6" s="3" customFormat="1" ht="21.75" customHeight="1" thickTop="1">
      <c r="A16" s="199">
        <v>75023</v>
      </c>
      <c r="B16" s="402" t="s">
        <v>172</v>
      </c>
      <c r="C16" s="403" t="s">
        <v>173</v>
      </c>
      <c r="D16" s="404"/>
      <c r="E16" s="331"/>
      <c r="F16" s="264">
        <f>F17</f>
        <v>20000</v>
      </c>
    </row>
    <row r="17" spans="1:6" s="69" customFormat="1" ht="21.75" customHeight="1">
      <c r="A17" s="394">
        <v>3020</v>
      </c>
      <c r="B17" s="418" t="s">
        <v>174</v>
      </c>
      <c r="C17" s="397"/>
      <c r="D17" s="398"/>
      <c r="E17" s="399"/>
      <c r="F17" s="400">
        <v>20000</v>
      </c>
    </row>
    <row r="18" spans="1:6" s="3" customFormat="1" ht="21.75" customHeight="1">
      <c r="A18" s="30">
        <v>75075</v>
      </c>
      <c r="B18" s="417" t="s">
        <v>169</v>
      </c>
      <c r="C18" s="173" t="s">
        <v>168</v>
      </c>
      <c r="D18" s="225"/>
      <c r="E18" s="219">
        <f>E20</f>
        <v>5300</v>
      </c>
      <c r="F18" s="68">
        <f>SUM(F19:F21)</f>
        <v>5300</v>
      </c>
    </row>
    <row r="19" spans="1:6" s="69" customFormat="1" ht="32.25" customHeight="1">
      <c r="A19" s="33">
        <v>3040</v>
      </c>
      <c r="B19" s="405" t="s">
        <v>167</v>
      </c>
      <c r="C19" s="128"/>
      <c r="D19" s="224"/>
      <c r="E19" s="142"/>
      <c r="F19" s="66">
        <v>5000</v>
      </c>
    </row>
    <row r="20" spans="1:6" s="69" customFormat="1" ht="15.75" customHeight="1">
      <c r="A20" s="33">
        <v>4300</v>
      </c>
      <c r="B20" s="405" t="s">
        <v>13</v>
      </c>
      <c r="C20" s="128"/>
      <c r="D20" s="224"/>
      <c r="E20" s="142">
        <v>5300</v>
      </c>
      <c r="F20" s="66"/>
    </row>
    <row r="21" spans="1:6" s="69" customFormat="1" ht="21.75" customHeight="1">
      <c r="A21" s="33">
        <v>4350</v>
      </c>
      <c r="B21" s="405" t="s">
        <v>81</v>
      </c>
      <c r="C21" s="128"/>
      <c r="D21" s="224"/>
      <c r="E21" s="142"/>
      <c r="F21" s="66">
        <v>300</v>
      </c>
    </row>
    <row r="22" spans="1:8" s="3" customFormat="1" ht="19.5" customHeight="1">
      <c r="A22" s="30">
        <v>75095</v>
      </c>
      <c r="B22" s="168" t="s">
        <v>17</v>
      </c>
      <c r="C22" s="173" t="s">
        <v>38</v>
      </c>
      <c r="D22" s="225"/>
      <c r="E22" s="219">
        <f>E23+E27</f>
        <v>1980</v>
      </c>
      <c r="F22" s="68">
        <f>F23+F27</f>
        <v>1980</v>
      </c>
      <c r="H22" s="119"/>
    </row>
    <row r="23" spans="1:8" s="3" customFormat="1" ht="16.5" customHeight="1">
      <c r="A23" s="121"/>
      <c r="B23" s="178" t="s">
        <v>150</v>
      </c>
      <c r="C23" s="184"/>
      <c r="D23" s="260"/>
      <c r="E23" s="255">
        <f>E24+E26</f>
        <v>1260</v>
      </c>
      <c r="F23" s="124">
        <f>SUM(F24:F26)</f>
        <v>1260</v>
      </c>
      <c r="H23" s="119"/>
    </row>
    <row r="24" spans="1:8" s="69" customFormat="1" ht="16.5" customHeight="1">
      <c r="A24" s="33">
        <v>4210</v>
      </c>
      <c r="B24" s="167" t="s">
        <v>18</v>
      </c>
      <c r="C24" s="193"/>
      <c r="D24" s="262"/>
      <c r="E24" s="142">
        <v>960</v>
      </c>
      <c r="F24" s="66"/>
      <c r="H24" s="120"/>
    </row>
    <row r="25" spans="1:8" s="69" customFormat="1" ht="17.25" customHeight="1">
      <c r="A25" s="33">
        <v>4260</v>
      </c>
      <c r="B25" s="167" t="s">
        <v>37</v>
      </c>
      <c r="C25" s="193"/>
      <c r="D25" s="262"/>
      <c r="E25" s="142"/>
      <c r="F25" s="66">
        <v>1260</v>
      </c>
      <c r="H25" s="120"/>
    </row>
    <row r="26" spans="1:8" s="69" customFormat="1" ht="31.5" customHeight="1">
      <c r="A26" s="33">
        <v>4740</v>
      </c>
      <c r="B26" s="163" t="s">
        <v>22</v>
      </c>
      <c r="C26" s="128"/>
      <c r="D26" s="224"/>
      <c r="E26" s="142">
        <v>300</v>
      </c>
      <c r="F26" s="66"/>
      <c r="H26" s="120"/>
    </row>
    <row r="27" spans="1:8" s="69" customFormat="1" ht="15" customHeight="1">
      <c r="A27" s="33"/>
      <c r="B27" s="178" t="s">
        <v>151</v>
      </c>
      <c r="C27" s="128"/>
      <c r="D27" s="224"/>
      <c r="E27" s="255">
        <f>SUM(E28:E32)</f>
        <v>720</v>
      </c>
      <c r="F27" s="124">
        <f>SUM(F28:F32)</f>
        <v>720</v>
      </c>
      <c r="H27" s="120"/>
    </row>
    <row r="28" spans="1:8" s="69" customFormat="1" ht="16.5" customHeight="1">
      <c r="A28" s="33">
        <v>4210</v>
      </c>
      <c r="B28" s="167" t="s">
        <v>18</v>
      </c>
      <c r="C28" s="128"/>
      <c r="D28" s="224"/>
      <c r="E28" s="142">
        <v>300</v>
      </c>
      <c r="F28" s="66"/>
      <c r="H28" s="120"/>
    </row>
    <row r="29" spans="1:8" s="69" customFormat="1" ht="18" customHeight="1">
      <c r="A29" s="33">
        <v>4260</v>
      </c>
      <c r="B29" s="167" t="s">
        <v>37</v>
      </c>
      <c r="C29" s="128"/>
      <c r="D29" s="224"/>
      <c r="E29" s="142"/>
      <c r="F29" s="66">
        <v>700</v>
      </c>
      <c r="H29" s="120"/>
    </row>
    <row r="30" spans="1:8" s="69" customFormat="1" ht="15.75" customHeight="1">
      <c r="A30" s="33">
        <v>4300</v>
      </c>
      <c r="B30" s="167" t="s">
        <v>13</v>
      </c>
      <c r="C30" s="128"/>
      <c r="D30" s="224"/>
      <c r="E30" s="142">
        <f>100+20</f>
        <v>120</v>
      </c>
      <c r="F30" s="66"/>
      <c r="H30" s="120"/>
    </row>
    <row r="31" spans="1:8" s="69" customFormat="1" ht="46.5" customHeight="1">
      <c r="A31" s="33">
        <v>4370</v>
      </c>
      <c r="B31" s="165" t="s">
        <v>41</v>
      </c>
      <c r="C31" s="128"/>
      <c r="D31" s="224"/>
      <c r="E31" s="142">
        <v>300</v>
      </c>
      <c r="F31" s="66"/>
      <c r="H31" s="120"/>
    </row>
    <row r="32" spans="1:8" s="69" customFormat="1" ht="30.75" customHeight="1" thickBot="1">
      <c r="A32" s="33">
        <v>4750</v>
      </c>
      <c r="B32" s="164" t="s">
        <v>31</v>
      </c>
      <c r="C32" s="128"/>
      <c r="D32" s="224"/>
      <c r="E32" s="142"/>
      <c r="F32" s="66">
        <v>20</v>
      </c>
      <c r="H32" s="120"/>
    </row>
    <row r="33" spans="1:8" s="69" customFormat="1" ht="35.25" customHeight="1" thickBot="1" thickTop="1">
      <c r="A33" s="70">
        <v>754</v>
      </c>
      <c r="B33" s="180" t="s">
        <v>35</v>
      </c>
      <c r="C33" s="133" t="s">
        <v>91</v>
      </c>
      <c r="D33" s="222"/>
      <c r="E33" s="147">
        <f>E36</f>
        <v>15000</v>
      </c>
      <c r="F33" s="58">
        <f>F34</f>
        <v>15000</v>
      </c>
      <c r="H33" s="120"/>
    </row>
    <row r="34" spans="1:8" s="69" customFormat="1" ht="20.25" customHeight="1" thickTop="1">
      <c r="A34" s="59">
        <v>75406</v>
      </c>
      <c r="B34" s="181" t="s">
        <v>145</v>
      </c>
      <c r="C34" s="134"/>
      <c r="D34" s="223"/>
      <c r="E34" s="148"/>
      <c r="F34" s="62">
        <f>F35</f>
        <v>15000</v>
      </c>
      <c r="H34" s="120"/>
    </row>
    <row r="35" spans="1:8" s="69" customFormat="1" ht="17.25" customHeight="1">
      <c r="A35" s="33">
        <v>3000</v>
      </c>
      <c r="B35" s="151" t="s">
        <v>146</v>
      </c>
      <c r="C35" s="128"/>
      <c r="D35" s="224"/>
      <c r="E35" s="142"/>
      <c r="F35" s="66">
        <v>15000</v>
      </c>
      <c r="H35" s="120"/>
    </row>
    <row r="36" spans="1:8" s="69" customFormat="1" ht="18" customHeight="1">
      <c r="A36" s="72">
        <v>75495</v>
      </c>
      <c r="B36" s="179" t="s">
        <v>17</v>
      </c>
      <c r="C36" s="144"/>
      <c r="D36" s="227"/>
      <c r="E36" s="139">
        <f>E37</f>
        <v>15000</v>
      </c>
      <c r="F36" s="73"/>
      <c r="H36" s="120"/>
    </row>
    <row r="37" spans="1:8" s="69" customFormat="1" ht="19.5" customHeight="1" thickBot="1">
      <c r="A37" s="117">
        <v>3000</v>
      </c>
      <c r="B37" s="414" t="s">
        <v>146</v>
      </c>
      <c r="C37" s="127"/>
      <c r="D37" s="415"/>
      <c r="E37" s="254">
        <v>15000</v>
      </c>
      <c r="F37" s="416"/>
      <c r="H37" s="120"/>
    </row>
    <row r="38" spans="1:8" s="69" customFormat="1" ht="21" customHeight="1" thickBot="1" thickTop="1">
      <c r="A38" s="70">
        <v>758</v>
      </c>
      <c r="B38" s="180" t="s">
        <v>138</v>
      </c>
      <c r="C38" s="133"/>
      <c r="D38" s="222"/>
      <c r="E38" s="147">
        <f>E39</f>
        <v>56285</v>
      </c>
      <c r="F38" s="58"/>
      <c r="H38" s="120"/>
    </row>
    <row r="39" spans="1:8" s="69" customFormat="1" ht="18.75" customHeight="1" thickTop="1">
      <c r="A39" s="59">
        <v>75818</v>
      </c>
      <c r="B39" s="181" t="s">
        <v>139</v>
      </c>
      <c r="C39" s="134"/>
      <c r="D39" s="223"/>
      <c r="E39" s="148">
        <f>SUM(E40:E41)</f>
        <v>56285</v>
      </c>
      <c r="F39" s="62"/>
      <c r="H39" s="120"/>
    </row>
    <row r="40" spans="1:8" s="69" customFormat="1" ht="21.75" customHeight="1">
      <c r="A40" s="33">
        <v>4810</v>
      </c>
      <c r="B40" s="167" t="s">
        <v>171</v>
      </c>
      <c r="C40" s="128" t="s">
        <v>170</v>
      </c>
      <c r="D40" s="224"/>
      <c r="E40" s="142">
        <v>20000</v>
      </c>
      <c r="F40" s="66"/>
      <c r="H40" s="120"/>
    </row>
    <row r="41" spans="1:8" s="69" customFormat="1" ht="36" customHeight="1" thickBot="1">
      <c r="A41" s="33">
        <v>6800</v>
      </c>
      <c r="B41" s="151" t="s">
        <v>137</v>
      </c>
      <c r="C41" s="128" t="s">
        <v>121</v>
      </c>
      <c r="D41" s="224"/>
      <c r="E41" s="142">
        <v>36285</v>
      </c>
      <c r="F41" s="66"/>
      <c r="H41" s="120"/>
    </row>
    <row r="42" spans="1:8" s="29" customFormat="1" ht="24" customHeight="1" thickBot="1" thickTop="1">
      <c r="A42" s="25">
        <v>801</v>
      </c>
      <c r="B42" s="161" t="s">
        <v>14</v>
      </c>
      <c r="C42" s="172" t="s">
        <v>163</v>
      </c>
      <c r="D42" s="257"/>
      <c r="E42" s="218">
        <f>E43+E52+E58+E63</f>
        <v>73902</v>
      </c>
      <c r="F42" s="28">
        <f>F43+F52+F58+F63</f>
        <v>73902</v>
      </c>
      <c r="G42" s="126"/>
      <c r="H42" s="126"/>
    </row>
    <row r="43" spans="1:6" s="3" customFormat="1" ht="17.25" customHeight="1" thickTop="1">
      <c r="A43" s="30">
        <v>80101</v>
      </c>
      <c r="B43" s="168" t="s">
        <v>39</v>
      </c>
      <c r="C43" s="173"/>
      <c r="D43" s="225"/>
      <c r="E43" s="219">
        <f>SUM(E44:E49)</f>
        <v>21950</v>
      </c>
      <c r="F43" s="68">
        <f>SUM(F44:F49)</f>
        <v>69952</v>
      </c>
    </row>
    <row r="44" spans="1:6" s="69" customFormat="1" ht="20.25" customHeight="1">
      <c r="A44" s="33">
        <v>4140</v>
      </c>
      <c r="B44" s="167" t="s">
        <v>162</v>
      </c>
      <c r="C44" s="128"/>
      <c r="D44" s="224"/>
      <c r="E44" s="142"/>
      <c r="F44" s="66">
        <v>7750</v>
      </c>
    </row>
    <row r="45" spans="1:6" s="69" customFormat="1" ht="15.75" customHeight="1">
      <c r="A45" s="33">
        <v>4210</v>
      </c>
      <c r="B45" s="167" t="s">
        <v>18</v>
      </c>
      <c r="C45" s="128"/>
      <c r="D45" s="224"/>
      <c r="E45" s="142">
        <v>7750</v>
      </c>
      <c r="F45" s="66"/>
    </row>
    <row r="46" spans="1:6" s="69" customFormat="1" ht="18" customHeight="1">
      <c r="A46" s="33">
        <v>4270</v>
      </c>
      <c r="B46" s="167" t="s">
        <v>33</v>
      </c>
      <c r="C46" s="128"/>
      <c r="D46" s="224"/>
      <c r="E46" s="142"/>
      <c r="F46" s="66">
        <v>2002</v>
      </c>
    </row>
    <row r="47" spans="1:6" s="69" customFormat="1" ht="18.75" customHeight="1">
      <c r="A47" s="33">
        <v>4410</v>
      </c>
      <c r="B47" s="164" t="s">
        <v>19</v>
      </c>
      <c r="C47" s="128"/>
      <c r="D47" s="224"/>
      <c r="E47" s="142">
        <v>200</v>
      </c>
      <c r="F47" s="66"/>
    </row>
    <row r="48" spans="1:6" s="69" customFormat="1" ht="18" customHeight="1">
      <c r="A48" s="33">
        <v>4420</v>
      </c>
      <c r="B48" s="164" t="s">
        <v>20</v>
      </c>
      <c r="C48" s="128"/>
      <c r="D48" s="224"/>
      <c r="E48" s="142"/>
      <c r="F48" s="66">
        <v>200</v>
      </c>
    </row>
    <row r="49" spans="1:6" s="69" customFormat="1" ht="21.75" customHeight="1">
      <c r="A49" s="33">
        <v>6050</v>
      </c>
      <c r="B49" s="137" t="s">
        <v>149</v>
      </c>
      <c r="C49" s="128" t="s">
        <v>121</v>
      </c>
      <c r="D49" s="224"/>
      <c r="E49" s="142">
        <f>E50</f>
        <v>14000</v>
      </c>
      <c r="F49" s="66">
        <f>F51</f>
        <v>60000</v>
      </c>
    </row>
    <row r="50" spans="1:6" s="125" customFormat="1" ht="25.5" customHeight="1">
      <c r="A50" s="192"/>
      <c r="B50" s="194" t="s">
        <v>157</v>
      </c>
      <c r="C50" s="193"/>
      <c r="D50" s="262"/>
      <c r="E50" s="217">
        <v>14000</v>
      </c>
      <c r="F50" s="189"/>
    </row>
    <row r="51" spans="1:6" s="125" customFormat="1" ht="29.25" customHeight="1">
      <c r="A51" s="192"/>
      <c r="B51" s="194" t="s">
        <v>156</v>
      </c>
      <c r="C51" s="193"/>
      <c r="D51" s="262"/>
      <c r="E51" s="217"/>
      <c r="F51" s="189">
        <v>60000</v>
      </c>
    </row>
    <row r="52" spans="1:6" s="3" customFormat="1" ht="17.25" customHeight="1">
      <c r="A52" s="30">
        <v>80110</v>
      </c>
      <c r="B52" s="168" t="s">
        <v>42</v>
      </c>
      <c r="C52" s="173"/>
      <c r="D52" s="225"/>
      <c r="E52" s="219">
        <f>SUM(E53:E57)</f>
        <v>47000</v>
      </c>
      <c r="F52" s="68">
        <f>SUM(F53:F57)</f>
        <v>1598</v>
      </c>
    </row>
    <row r="53" spans="1:6" s="69" customFormat="1" ht="19.5" customHeight="1">
      <c r="A53" s="33">
        <v>4270</v>
      </c>
      <c r="B53" s="167" t="s">
        <v>33</v>
      </c>
      <c r="C53" s="128"/>
      <c r="D53" s="224"/>
      <c r="E53" s="142"/>
      <c r="F53" s="66">
        <v>598</v>
      </c>
    </row>
    <row r="54" spans="1:6" s="69" customFormat="1" ht="18" customHeight="1">
      <c r="A54" s="33">
        <v>4300</v>
      </c>
      <c r="B54" s="167" t="s">
        <v>13</v>
      </c>
      <c r="C54" s="128"/>
      <c r="D54" s="224"/>
      <c r="E54" s="142">
        <v>500</v>
      </c>
      <c r="F54" s="66"/>
    </row>
    <row r="55" spans="1:6" s="69" customFormat="1" ht="46.5" customHeight="1">
      <c r="A55" s="33">
        <v>4370</v>
      </c>
      <c r="B55" s="165" t="s">
        <v>41</v>
      </c>
      <c r="C55" s="128"/>
      <c r="D55" s="224"/>
      <c r="E55" s="142">
        <v>500</v>
      </c>
      <c r="F55" s="66"/>
    </row>
    <row r="56" spans="1:6" s="69" customFormat="1" ht="20.25" customHeight="1">
      <c r="A56" s="33">
        <v>4410</v>
      </c>
      <c r="B56" s="164" t="s">
        <v>19</v>
      </c>
      <c r="C56" s="128"/>
      <c r="D56" s="224"/>
      <c r="E56" s="142"/>
      <c r="F56" s="66">
        <v>1000</v>
      </c>
    </row>
    <row r="57" spans="1:6" s="69" customFormat="1" ht="33" customHeight="1">
      <c r="A57" s="115">
        <v>6050</v>
      </c>
      <c r="B57" s="175" t="s">
        <v>148</v>
      </c>
      <c r="C57" s="185" t="s">
        <v>121</v>
      </c>
      <c r="D57" s="261"/>
      <c r="E57" s="221">
        <v>46000</v>
      </c>
      <c r="F57" s="116"/>
    </row>
    <row r="58" spans="1:6" s="69" customFormat="1" ht="21" customHeight="1">
      <c r="A58" s="72">
        <v>80146</v>
      </c>
      <c r="B58" s="179" t="s">
        <v>43</v>
      </c>
      <c r="C58" s="144"/>
      <c r="D58" s="227"/>
      <c r="E58" s="139">
        <f>SUM(E59:E62)</f>
        <v>950</v>
      </c>
      <c r="F58" s="73">
        <f>SUM(F59:F62)</f>
        <v>950</v>
      </c>
    </row>
    <row r="59" spans="1:6" s="69" customFormat="1" ht="15.75" customHeight="1">
      <c r="A59" s="33">
        <v>4120</v>
      </c>
      <c r="B59" s="151" t="s">
        <v>78</v>
      </c>
      <c r="C59" s="128"/>
      <c r="D59" s="224"/>
      <c r="E59" s="142">
        <v>250</v>
      </c>
      <c r="F59" s="66"/>
    </row>
    <row r="60" spans="1:6" s="69" customFormat="1" ht="17.25" customHeight="1">
      <c r="A60" s="33">
        <v>4300</v>
      </c>
      <c r="B60" s="167" t="s">
        <v>13</v>
      </c>
      <c r="C60" s="128"/>
      <c r="D60" s="224"/>
      <c r="E60" s="142"/>
      <c r="F60" s="66">
        <v>950</v>
      </c>
    </row>
    <row r="61" spans="1:6" s="69" customFormat="1" ht="15.75" customHeight="1">
      <c r="A61" s="33">
        <v>4410</v>
      </c>
      <c r="B61" s="164" t="s">
        <v>19</v>
      </c>
      <c r="C61" s="128"/>
      <c r="D61" s="224"/>
      <c r="E61" s="142">
        <v>500</v>
      </c>
      <c r="F61" s="66"/>
    </row>
    <row r="62" spans="1:6" s="69" customFormat="1" ht="33" customHeight="1">
      <c r="A62" s="33">
        <v>4700</v>
      </c>
      <c r="B62" s="151" t="s">
        <v>164</v>
      </c>
      <c r="C62" s="128"/>
      <c r="D62" s="224"/>
      <c r="E62" s="142">
        <v>200</v>
      </c>
      <c r="F62" s="66"/>
    </row>
    <row r="63" spans="1:6" s="69" customFormat="1" ht="16.5" customHeight="1">
      <c r="A63" s="72">
        <v>80195</v>
      </c>
      <c r="B63" s="179" t="s">
        <v>17</v>
      </c>
      <c r="C63" s="144"/>
      <c r="D63" s="227"/>
      <c r="E63" s="139">
        <f>E65</f>
        <v>4002</v>
      </c>
      <c r="F63" s="73">
        <f>F64</f>
        <v>1402</v>
      </c>
    </row>
    <row r="64" spans="1:6" s="69" customFormat="1" ht="17.25" customHeight="1">
      <c r="A64" s="33">
        <v>4300</v>
      </c>
      <c r="B64" s="167" t="s">
        <v>13</v>
      </c>
      <c r="C64" s="128"/>
      <c r="D64" s="224"/>
      <c r="E64" s="142"/>
      <c r="F64" s="66">
        <v>1402</v>
      </c>
    </row>
    <row r="65" spans="1:6" s="69" customFormat="1" ht="16.5" customHeight="1">
      <c r="A65" s="115">
        <v>4430</v>
      </c>
      <c r="B65" s="419" t="s">
        <v>21</v>
      </c>
      <c r="C65" s="185"/>
      <c r="D65" s="261"/>
      <c r="E65" s="221">
        <v>4002</v>
      </c>
      <c r="F65" s="116"/>
    </row>
    <row r="66" spans="1:6" s="69" customFormat="1" ht="24.75" customHeight="1" thickBot="1">
      <c r="A66" s="420">
        <v>851</v>
      </c>
      <c r="B66" s="421" t="s">
        <v>165</v>
      </c>
      <c r="C66" s="422" t="s">
        <v>63</v>
      </c>
      <c r="D66" s="423"/>
      <c r="E66" s="424">
        <f>E67</f>
        <v>10000</v>
      </c>
      <c r="F66" s="425">
        <f>F67</f>
        <v>10000</v>
      </c>
    </row>
    <row r="67" spans="1:6" s="69" customFormat="1" ht="18.75" customHeight="1" thickTop="1">
      <c r="A67" s="59">
        <v>85149</v>
      </c>
      <c r="B67" s="181" t="s">
        <v>166</v>
      </c>
      <c r="C67" s="134"/>
      <c r="D67" s="223"/>
      <c r="E67" s="148">
        <f>E69</f>
        <v>10000</v>
      </c>
      <c r="F67" s="62">
        <f>F68</f>
        <v>10000</v>
      </c>
    </row>
    <row r="68" spans="1:6" s="69" customFormat="1" ht="20.25" customHeight="1">
      <c r="A68" s="33">
        <v>4170</v>
      </c>
      <c r="B68" s="151" t="s">
        <v>24</v>
      </c>
      <c r="C68" s="128"/>
      <c r="D68" s="224"/>
      <c r="E68" s="142"/>
      <c r="F68" s="66">
        <v>10000</v>
      </c>
    </row>
    <row r="69" spans="1:6" s="69" customFormat="1" ht="16.5" customHeight="1" thickBot="1">
      <c r="A69" s="33">
        <v>4300</v>
      </c>
      <c r="B69" s="167" t="s">
        <v>13</v>
      </c>
      <c r="C69" s="128"/>
      <c r="D69" s="224"/>
      <c r="E69" s="142">
        <v>10000</v>
      </c>
      <c r="F69" s="66"/>
    </row>
    <row r="70" spans="1:6" s="3" customFormat="1" ht="24" customHeight="1" thickBot="1" thickTop="1">
      <c r="A70" s="25">
        <v>852</v>
      </c>
      <c r="B70" s="426" t="s">
        <v>62</v>
      </c>
      <c r="C70" s="172" t="s">
        <v>63</v>
      </c>
      <c r="D70" s="427">
        <f>D71+D74</f>
        <v>407390</v>
      </c>
      <c r="E70" s="428"/>
      <c r="F70" s="28">
        <f>F71+F74</f>
        <v>407390</v>
      </c>
    </row>
    <row r="71" spans="1:6" s="3" customFormat="1" ht="18.75" customHeight="1" thickTop="1">
      <c r="A71" s="30">
        <v>85216</v>
      </c>
      <c r="B71" s="267" t="s">
        <v>65</v>
      </c>
      <c r="C71" s="268"/>
      <c r="D71" s="269">
        <f>SUM(D72:D73)</f>
        <v>148000</v>
      </c>
      <c r="E71" s="270"/>
      <c r="F71" s="68">
        <f>SUM(F72:F73)</f>
        <v>148000</v>
      </c>
    </row>
    <row r="72" spans="1:6" s="3" customFormat="1" ht="30" customHeight="1">
      <c r="A72" s="26">
        <v>2030</v>
      </c>
      <c r="B72" s="229" t="s">
        <v>64</v>
      </c>
      <c r="C72" s="271"/>
      <c r="D72" s="157">
        <v>148000</v>
      </c>
      <c r="E72" s="272"/>
      <c r="F72" s="76"/>
    </row>
    <row r="73" spans="1:6" s="3" customFormat="1" ht="18.75" customHeight="1">
      <c r="A73" s="26">
        <v>3110</v>
      </c>
      <c r="B73" s="229" t="s">
        <v>66</v>
      </c>
      <c r="C73" s="265"/>
      <c r="D73" s="202"/>
      <c r="E73" s="266"/>
      <c r="F73" s="63">
        <v>148000</v>
      </c>
    </row>
    <row r="74" spans="1:6" s="3" customFormat="1" ht="19.5" customHeight="1">
      <c r="A74" s="30">
        <v>85295</v>
      </c>
      <c r="B74" s="267" t="s">
        <v>17</v>
      </c>
      <c r="C74" s="268"/>
      <c r="D74" s="269">
        <f>D75</f>
        <v>259390</v>
      </c>
      <c r="E74" s="270"/>
      <c r="F74" s="68">
        <f>F76</f>
        <v>259390</v>
      </c>
    </row>
    <row r="75" spans="1:6" s="3" customFormat="1" ht="31.5" customHeight="1">
      <c r="A75" s="26">
        <v>2030</v>
      </c>
      <c r="B75" s="229" t="s">
        <v>64</v>
      </c>
      <c r="C75" s="265"/>
      <c r="D75" s="202">
        <v>259390</v>
      </c>
      <c r="E75" s="266"/>
      <c r="F75" s="63"/>
    </row>
    <row r="76" spans="1:6" s="3" customFormat="1" ht="18.75" customHeight="1" thickBot="1">
      <c r="A76" s="26">
        <v>3110</v>
      </c>
      <c r="B76" s="229" t="s">
        <v>66</v>
      </c>
      <c r="C76" s="265"/>
      <c r="D76" s="202"/>
      <c r="E76" s="266"/>
      <c r="F76" s="63">
        <v>259390</v>
      </c>
    </row>
    <row r="77" spans="1:6" s="71" customFormat="1" ht="24" customHeight="1" thickBot="1" thickTop="1">
      <c r="A77" s="70">
        <v>854</v>
      </c>
      <c r="B77" s="169" t="s">
        <v>45</v>
      </c>
      <c r="C77" s="133" t="s">
        <v>15</v>
      </c>
      <c r="D77" s="155">
        <f>D78</f>
        <v>322984</v>
      </c>
      <c r="E77" s="147">
        <f>E78</f>
        <v>7380</v>
      </c>
      <c r="F77" s="58">
        <f>F78</f>
        <v>330364</v>
      </c>
    </row>
    <row r="78" spans="1:8" s="69" customFormat="1" ht="20.25" customHeight="1" thickTop="1">
      <c r="A78" s="72">
        <v>85415</v>
      </c>
      <c r="B78" s="166" t="s">
        <v>54</v>
      </c>
      <c r="C78" s="144"/>
      <c r="D78" s="230">
        <f>D79</f>
        <v>322984</v>
      </c>
      <c r="E78" s="139">
        <f>SUM(E79:E81)</f>
        <v>7380</v>
      </c>
      <c r="F78" s="73">
        <f>SUM(F80:F81)</f>
        <v>330364</v>
      </c>
      <c r="H78" s="120"/>
    </row>
    <row r="79" spans="1:6" s="69" customFormat="1" ht="36" customHeight="1">
      <c r="A79" s="33">
        <v>2030</v>
      </c>
      <c r="B79" s="229" t="s">
        <v>67</v>
      </c>
      <c r="C79" s="128"/>
      <c r="D79" s="157">
        <v>322984</v>
      </c>
      <c r="E79" s="142"/>
      <c r="F79" s="66"/>
    </row>
    <row r="80" spans="1:6" s="69" customFormat="1" ht="20.25" customHeight="1">
      <c r="A80" s="33">
        <v>3240</v>
      </c>
      <c r="B80" s="326" t="s">
        <v>130</v>
      </c>
      <c r="C80" s="128"/>
      <c r="D80" s="345"/>
      <c r="E80" s="142"/>
      <c r="F80" s="66">
        <v>322984</v>
      </c>
    </row>
    <row r="81" spans="1:6" s="69" customFormat="1" ht="25.5" customHeight="1">
      <c r="A81" s="33">
        <v>3260</v>
      </c>
      <c r="B81" s="326" t="s">
        <v>133</v>
      </c>
      <c r="C81" s="128"/>
      <c r="D81" s="345"/>
      <c r="E81" s="142">
        <v>7380</v>
      </c>
      <c r="F81" s="66">
        <f>SUM(F82:F86)</f>
        <v>7380</v>
      </c>
    </row>
    <row r="82" spans="1:6" s="125" customFormat="1" ht="18" customHeight="1">
      <c r="A82" s="192"/>
      <c r="B82" s="343" t="s">
        <v>57</v>
      </c>
      <c r="C82" s="193"/>
      <c r="D82" s="348"/>
      <c r="E82" s="217"/>
      <c r="F82" s="189">
        <v>340</v>
      </c>
    </row>
    <row r="83" spans="1:6" s="125" customFormat="1" ht="14.25" customHeight="1">
      <c r="A83" s="192"/>
      <c r="B83" s="343" t="s">
        <v>55</v>
      </c>
      <c r="C83" s="193"/>
      <c r="D83" s="348"/>
      <c r="E83" s="217"/>
      <c r="F83" s="189">
        <v>170</v>
      </c>
    </row>
    <row r="84" spans="1:6" s="125" customFormat="1" ht="15.75" customHeight="1">
      <c r="A84" s="192"/>
      <c r="B84" s="343" t="s">
        <v>56</v>
      </c>
      <c r="C84" s="193"/>
      <c r="D84" s="348"/>
      <c r="E84" s="217"/>
      <c r="F84" s="189">
        <v>310</v>
      </c>
    </row>
    <row r="85" spans="1:6" s="125" customFormat="1" ht="16.5" customHeight="1">
      <c r="A85" s="192"/>
      <c r="B85" s="343" t="s">
        <v>60</v>
      </c>
      <c r="C85" s="193"/>
      <c r="D85" s="348"/>
      <c r="E85" s="217"/>
      <c r="F85" s="189">
        <v>2040</v>
      </c>
    </row>
    <row r="86" spans="1:6" s="125" customFormat="1" ht="16.5" customHeight="1" thickBot="1">
      <c r="A86" s="192"/>
      <c r="B86" s="343" t="s">
        <v>61</v>
      </c>
      <c r="C86" s="193"/>
      <c r="D86" s="348"/>
      <c r="E86" s="217"/>
      <c r="F86" s="189">
        <v>4520</v>
      </c>
    </row>
    <row r="87" spans="1:6" s="29" customFormat="1" ht="30.75" customHeight="1" thickBot="1" thickTop="1">
      <c r="A87" s="75">
        <v>900</v>
      </c>
      <c r="B87" s="170" t="s">
        <v>32</v>
      </c>
      <c r="C87" s="174"/>
      <c r="D87" s="228"/>
      <c r="E87" s="218">
        <f>E88+E93+E99+E101</f>
        <v>337000</v>
      </c>
      <c r="F87" s="28">
        <f>F88+F93+F99+F101</f>
        <v>337000</v>
      </c>
    </row>
    <row r="88" spans="1:6" s="29" customFormat="1" ht="16.5" customHeight="1" thickTop="1">
      <c r="A88" s="327">
        <v>90001</v>
      </c>
      <c r="B88" s="328" t="s">
        <v>124</v>
      </c>
      <c r="C88" s="329" t="s">
        <v>121</v>
      </c>
      <c r="D88" s="330"/>
      <c r="E88" s="331">
        <f>E89+E90</f>
        <v>88500</v>
      </c>
      <c r="F88" s="264">
        <f>F90</f>
        <v>277000</v>
      </c>
    </row>
    <row r="89" spans="1:6" s="69" customFormat="1" ht="19.5" customHeight="1">
      <c r="A89" s="332">
        <v>4430</v>
      </c>
      <c r="B89" s="163" t="s">
        <v>21</v>
      </c>
      <c r="C89" s="333"/>
      <c r="D89" s="334"/>
      <c r="E89" s="142">
        <v>3500</v>
      </c>
      <c r="F89" s="66"/>
    </row>
    <row r="90" spans="1:6" s="69" customFormat="1" ht="19.5" customHeight="1">
      <c r="A90" s="332">
        <v>6050</v>
      </c>
      <c r="B90" s="163" t="s">
        <v>52</v>
      </c>
      <c r="C90" s="333"/>
      <c r="D90" s="334"/>
      <c r="E90" s="142">
        <f>E91</f>
        <v>85000</v>
      </c>
      <c r="F90" s="66">
        <f>F92</f>
        <v>277000</v>
      </c>
    </row>
    <row r="91" spans="1:6" s="125" customFormat="1" ht="24.75" customHeight="1">
      <c r="A91" s="335"/>
      <c r="B91" s="336" t="s">
        <v>123</v>
      </c>
      <c r="C91" s="337"/>
      <c r="D91" s="338"/>
      <c r="E91" s="217">
        <v>85000</v>
      </c>
      <c r="F91" s="189"/>
    </row>
    <row r="92" spans="1:6" s="125" customFormat="1" ht="44.25" customHeight="1">
      <c r="A92" s="335"/>
      <c r="B92" s="336" t="s">
        <v>122</v>
      </c>
      <c r="C92" s="337"/>
      <c r="D92" s="338"/>
      <c r="E92" s="217"/>
      <c r="F92" s="189">
        <v>277000</v>
      </c>
    </row>
    <row r="93" spans="1:6" s="31" customFormat="1" ht="18.75" customHeight="1">
      <c r="A93" s="78" t="s">
        <v>115</v>
      </c>
      <c r="B93" s="171" t="s">
        <v>120</v>
      </c>
      <c r="C93" s="173" t="s">
        <v>119</v>
      </c>
      <c r="D93" s="225"/>
      <c r="E93" s="219">
        <f>SUM(E95:E96)</f>
        <v>22000</v>
      </c>
      <c r="F93" s="68">
        <f>SUM(F97:F98)</f>
        <v>22000</v>
      </c>
    </row>
    <row r="94" spans="1:6" s="325" customFormat="1" ht="27" customHeight="1">
      <c r="A94" s="321"/>
      <c r="B94" s="322" t="s">
        <v>118</v>
      </c>
      <c r="C94" s="318"/>
      <c r="D94" s="319"/>
      <c r="E94" s="323"/>
      <c r="F94" s="324"/>
    </row>
    <row r="95" spans="1:6" s="315" customFormat="1" ht="18.75" customHeight="1">
      <c r="A95" s="317" t="s">
        <v>116</v>
      </c>
      <c r="B95" s="182" t="s">
        <v>18</v>
      </c>
      <c r="C95" s="128"/>
      <c r="D95" s="224"/>
      <c r="E95" s="142">
        <v>18700</v>
      </c>
      <c r="F95" s="66"/>
    </row>
    <row r="96" spans="1:6" s="3" customFormat="1" ht="18.75" customHeight="1">
      <c r="A96" s="115">
        <v>4219</v>
      </c>
      <c r="B96" s="429" t="s">
        <v>18</v>
      </c>
      <c r="C96" s="407"/>
      <c r="D96" s="258"/>
      <c r="E96" s="408">
        <v>3300</v>
      </c>
      <c r="F96" s="409"/>
    </row>
    <row r="97" spans="1:6" s="315" customFormat="1" ht="30.75" customHeight="1">
      <c r="A97" s="317" t="s">
        <v>117</v>
      </c>
      <c r="B97" s="326" t="s">
        <v>36</v>
      </c>
      <c r="C97" s="128"/>
      <c r="D97" s="224"/>
      <c r="E97" s="142"/>
      <c r="F97" s="66">
        <v>18700</v>
      </c>
    </row>
    <row r="98" spans="1:6" s="3" customFormat="1" ht="27" customHeight="1">
      <c r="A98" s="115">
        <v>6069</v>
      </c>
      <c r="B98" s="406" t="s">
        <v>36</v>
      </c>
      <c r="C98" s="407"/>
      <c r="D98" s="258"/>
      <c r="E98" s="408"/>
      <c r="F98" s="409">
        <v>3300</v>
      </c>
    </row>
    <row r="99" spans="1:6" s="3" customFormat="1" ht="18" customHeight="1">
      <c r="A99" s="72">
        <v>90013</v>
      </c>
      <c r="B99" s="339" t="s">
        <v>125</v>
      </c>
      <c r="C99" s="144" t="s">
        <v>121</v>
      </c>
      <c r="D99" s="227"/>
      <c r="E99" s="139">
        <f>E100</f>
        <v>67000</v>
      </c>
      <c r="F99" s="340"/>
    </row>
    <row r="100" spans="1:6" s="3" customFormat="1" ht="29.25" customHeight="1">
      <c r="A100" s="33">
        <v>6050</v>
      </c>
      <c r="B100" s="163" t="s">
        <v>129</v>
      </c>
      <c r="C100" s="135"/>
      <c r="D100" s="226"/>
      <c r="E100" s="141">
        <v>67000</v>
      </c>
      <c r="F100" s="61"/>
    </row>
    <row r="101" spans="1:7" s="3" customFormat="1" ht="17.25" customHeight="1">
      <c r="A101" s="72">
        <v>90095</v>
      </c>
      <c r="B101" s="339" t="s">
        <v>17</v>
      </c>
      <c r="C101" s="144"/>
      <c r="D101" s="227"/>
      <c r="E101" s="139">
        <f>E102+E106+E117</f>
        <v>159500</v>
      </c>
      <c r="F101" s="340">
        <f>F106+F117</f>
        <v>38000</v>
      </c>
      <c r="G101" s="119"/>
    </row>
    <row r="102" spans="1:6" s="3" customFormat="1" ht="20.25" customHeight="1">
      <c r="A102" s="33">
        <v>6050</v>
      </c>
      <c r="B102" s="163" t="s">
        <v>52</v>
      </c>
      <c r="C102" s="135" t="s">
        <v>121</v>
      </c>
      <c r="D102" s="226"/>
      <c r="E102" s="141">
        <f>SUM(E103:E105)</f>
        <v>121500</v>
      </c>
      <c r="F102" s="61"/>
    </row>
    <row r="103" spans="1:6" s="125" customFormat="1" ht="17.25" customHeight="1">
      <c r="A103" s="192"/>
      <c r="B103" s="343" t="s">
        <v>126</v>
      </c>
      <c r="C103" s="193"/>
      <c r="D103" s="262"/>
      <c r="E103" s="217">
        <v>95300</v>
      </c>
      <c r="F103" s="344"/>
    </row>
    <row r="104" spans="1:6" s="125" customFormat="1" ht="15.75" customHeight="1">
      <c r="A104" s="192"/>
      <c r="B104" s="343" t="s">
        <v>127</v>
      </c>
      <c r="C104" s="193"/>
      <c r="D104" s="262"/>
      <c r="E104" s="217">
        <v>25000</v>
      </c>
      <c r="F104" s="344"/>
    </row>
    <row r="105" spans="1:6" s="125" customFormat="1" ht="24" customHeight="1">
      <c r="A105" s="192"/>
      <c r="B105" s="343" t="s">
        <v>128</v>
      </c>
      <c r="C105" s="193"/>
      <c r="D105" s="262"/>
      <c r="E105" s="217">
        <v>1200</v>
      </c>
      <c r="F105" s="344"/>
    </row>
    <row r="106" spans="1:6" s="325" customFormat="1" ht="15.75" customHeight="1">
      <c r="A106" s="122"/>
      <c r="B106" s="341" t="s">
        <v>143</v>
      </c>
      <c r="C106" s="184" t="s">
        <v>119</v>
      </c>
      <c r="D106" s="260"/>
      <c r="E106" s="255">
        <f>SUM(E107:E116)</f>
        <v>13000</v>
      </c>
      <c r="F106" s="342">
        <f>SUM(F107:F116)</f>
        <v>13000</v>
      </c>
    </row>
    <row r="107" spans="1:6" s="69" customFormat="1" ht="19.5" customHeight="1">
      <c r="A107" s="33">
        <v>4177</v>
      </c>
      <c r="B107" s="151" t="s">
        <v>24</v>
      </c>
      <c r="C107" s="183"/>
      <c r="D107" s="259"/>
      <c r="E107" s="142"/>
      <c r="F107" s="60">
        <v>2000</v>
      </c>
    </row>
    <row r="108" spans="1:6" s="69" customFormat="1" ht="16.5" customHeight="1">
      <c r="A108" s="33">
        <v>4178</v>
      </c>
      <c r="B108" s="151" t="s">
        <v>24</v>
      </c>
      <c r="C108" s="183"/>
      <c r="D108" s="259"/>
      <c r="E108" s="142">
        <v>2000</v>
      </c>
      <c r="F108" s="60"/>
    </row>
    <row r="109" spans="1:6" s="69" customFormat="1" ht="20.25" customHeight="1">
      <c r="A109" s="33">
        <v>4217</v>
      </c>
      <c r="B109" s="167" t="s">
        <v>18</v>
      </c>
      <c r="C109" s="183"/>
      <c r="D109" s="259"/>
      <c r="E109" s="142"/>
      <c r="F109" s="60">
        <v>1000</v>
      </c>
    </row>
    <row r="110" spans="1:6" s="69" customFormat="1" ht="15" customHeight="1">
      <c r="A110" s="33">
        <v>4218</v>
      </c>
      <c r="B110" s="167" t="s">
        <v>18</v>
      </c>
      <c r="C110" s="183"/>
      <c r="D110" s="259"/>
      <c r="E110" s="142">
        <v>1000</v>
      </c>
      <c r="F110" s="60"/>
    </row>
    <row r="111" spans="1:6" s="69" customFormat="1" ht="18" customHeight="1">
      <c r="A111" s="33">
        <v>4307</v>
      </c>
      <c r="B111" s="182" t="s">
        <v>13</v>
      </c>
      <c r="C111" s="183"/>
      <c r="D111" s="259"/>
      <c r="E111" s="142"/>
      <c r="F111" s="60">
        <v>1000</v>
      </c>
    </row>
    <row r="112" spans="1:6" s="69" customFormat="1" ht="17.25" customHeight="1">
      <c r="A112" s="33">
        <v>4308</v>
      </c>
      <c r="B112" s="182" t="s">
        <v>13</v>
      </c>
      <c r="C112" s="183"/>
      <c r="D112" s="259"/>
      <c r="E112" s="142">
        <v>1000</v>
      </c>
      <c r="F112" s="60"/>
    </row>
    <row r="113" spans="1:6" s="69" customFormat="1" ht="15.75" customHeight="1">
      <c r="A113" s="33">
        <v>4387</v>
      </c>
      <c r="B113" s="326" t="s">
        <v>144</v>
      </c>
      <c r="C113" s="183"/>
      <c r="D113" s="259"/>
      <c r="E113" s="142"/>
      <c r="F113" s="60">
        <v>1000</v>
      </c>
    </row>
    <row r="114" spans="1:6" s="69" customFormat="1" ht="17.25" customHeight="1">
      <c r="A114" s="33">
        <v>4388</v>
      </c>
      <c r="B114" s="326" t="s">
        <v>144</v>
      </c>
      <c r="C114" s="183"/>
      <c r="D114" s="259"/>
      <c r="E114" s="142">
        <v>1000</v>
      </c>
      <c r="F114" s="60"/>
    </row>
    <row r="115" spans="1:6" s="69" customFormat="1" ht="15.75" customHeight="1">
      <c r="A115" s="33">
        <v>4427</v>
      </c>
      <c r="B115" s="164" t="s">
        <v>20</v>
      </c>
      <c r="C115" s="183"/>
      <c r="D115" s="259"/>
      <c r="E115" s="142"/>
      <c r="F115" s="60">
        <v>8000</v>
      </c>
    </row>
    <row r="116" spans="1:6" s="69" customFormat="1" ht="18.75" customHeight="1">
      <c r="A116" s="33">
        <v>4428</v>
      </c>
      <c r="B116" s="164" t="s">
        <v>20</v>
      </c>
      <c r="C116" s="183"/>
      <c r="D116" s="259"/>
      <c r="E116" s="142">
        <v>8000</v>
      </c>
      <c r="F116" s="60"/>
    </row>
    <row r="117" spans="1:6" s="125" customFormat="1" ht="17.25" customHeight="1">
      <c r="A117" s="122"/>
      <c r="B117" s="341" t="s">
        <v>147</v>
      </c>
      <c r="C117" s="184" t="s">
        <v>38</v>
      </c>
      <c r="D117" s="260"/>
      <c r="E117" s="255">
        <f>E118</f>
        <v>25000</v>
      </c>
      <c r="F117" s="342">
        <f>F119</f>
        <v>25000</v>
      </c>
    </row>
    <row r="118" spans="1:6" s="69" customFormat="1" ht="16.5" customHeight="1">
      <c r="A118" s="33">
        <v>4270</v>
      </c>
      <c r="B118" s="326" t="s">
        <v>33</v>
      </c>
      <c r="C118" s="128"/>
      <c r="D118" s="224"/>
      <c r="E118" s="142">
        <v>25000</v>
      </c>
      <c r="F118" s="60"/>
    </row>
    <row r="119" spans="1:6" s="69" customFormat="1" ht="17.25" customHeight="1" thickBot="1">
      <c r="A119" s="33">
        <v>6050</v>
      </c>
      <c r="B119" s="163" t="s">
        <v>16</v>
      </c>
      <c r="C119" s="128"/>
      <c r="D119" s="224"/>
      <c r="E119" s="142"/>
      <c r="F119" s="60">
        <v>25000</v>
      </c>
    </row>
    <row r="120" spans="1:6" s="3" customFormat="1" ht="33.75" customHeight="1" thickBot="1" thickTop="1">
      <c r="A120" s="75">
        <v>921</v>
      </c>
      <c r="B120" s="170" t="s">
        <v>46</v>
      </c>
      <c r="C120" s="133" t="s">
        <v>38</v>
      </c>
      <c r="D120" s="222"/>
      <c r="E120" s="147">
        <f>E121</f>
        <v>1530</v>
      </c>
      <c r="F120" s="131">
        <f>F121</f>
        <v>1530</v>
      </c>
    </row>
    <row r="121" spans="1:6" s="3" customFormat="1" ht="17.25" customHeight="1" thickTop="1">
      <c r="A121" s="72">
        <v>92195</v>
      </c>
      <c r="B121" s="166" t="s">
        <v>17</v>
      </c>
      <c r="C121" s="144"/>
      <c r="D121" s="263"/>
      <c r="E121" s="148">
        <f>E122+E125</f>
        <v>1530</v>
      </c>
      <c r="F121" s="132">
        <f>F122+F125</f>
        <v>1530</v>
      </c>
    </row>
    <row r="122" spans="1:6" s="3" customFormat="1" ht="16.5" customHeight="1">
      <c r="A122" s="368"/>
      <c r="B122" s="371" t="s">
        <v>152</v>
      </c>
      <c r="C122" s="369"/>
      <c r="D122" s="260"/>
      <c r="E122" s="255">
        <f>E124</f>
        <v>200</v>
      </c>
      <c r="F122" s="342">
        <f>F123</f>
        <v>200</v>
      </c>
    </row>
    <row r="123" spans="1:6" s="3" customFormat="1" ht="17.25" customHeight="1">
      <c r="A123" s="349">
        <v>4210</v>
      </c>
      <c r="B123" s="367" t="s">
        <v>18</v>
      </c>
      <c r="C123" s="370"/>
      <c r="D123" s="224"/>
      <c r="E123" s="142"/>
      <c r="F123" s="60">
        <v>200</v>
      </c>
    </row>
    <row r="124" spans="1:6" s="3" customFormat="1" ht="17.25" customHeight="1">
      <c r="A124" s="349">
        <v>4300</v>
      </c>
      <c r="B124" s="130" t="s">
        <v>13</v>
      </c>
      <c r="C124" s="265"/>
      <c r="D124" s="226"/>
      <c r="E124" s="142">
        <v>200</v>
      </c>
      <c r="F124" s="60"/>
    </row>
    <row r="125" spans="1:6" s="3" customFormat="1" ht="15.75" customHeight="1">
      <c r="A125" s="349"/>
      <c r="B125" s="372" t="s">
        <v>153</v>
      </c>
      <c r="C125" s="359"/>
      <c r="D125" s="226"/>
      <c r="E125" s="366">
        <f>E126</f>
        <v>1330</v>
      </c>
      <c r="F125" s="342">
        <f>F127</f>
        <v>1330</v>
      </c>
    </row>
    <row r="126" spans="1:6" s="3" customFormat="1" ht="15" customHeight="1">
      <c r="A126" s="349">
        <v>4210</v>
      </c>
      <c r="B126" s="367" t="s">
        <v>18</v>
      </c>
      <c r="C126" s="359"/>
      <c r="D126" s="226"/>
      <c r="E126" s="350">
        <v>1330</v>
      </c>
      <c r="F126" s="60"/>
    </row>
    <row r="127" spans="1:6" s="3" customFormat="1" ht="16.5" customHeight="1" thickBot="1">
      <c r="A127" s="349">
        <v>4300</v>
      </c>
      <c r="B127" s="358" t="s">
        <v>13</v>
      </c>
      <c r="C127" s="359"/>
      <c r="D127" s="226"/>
      <c r="E127" s="350"/>
      <c r="F127" s="60">
        <v>1330</v>
      </c>
    </row>
    <row r="128" spans="1:6" s="3" customFormat="1" ht="22.5" customHeight="1" thickBot="1" thickTop="1">
      <c r="A128" s="351">
        <v>926</v>
      </c>
      <c r="B128" s="356" t="s">
        <v>140</v>
      </c>
      <c r="C128" s="352"/>
      <c r="D128" s="222"/>
      <c r="E128" s="304">
        <f>E129+E131</f>
        <v>1470</v>
      </c>
      <c r="F128" s="131">
        <f>F129+F131</f>
        <v>37755</v>
      </c>
    </row>
    <row r="129" spans="1:6" s="3" customFormat="1" ht="20.25" customHeight="1" thickTop="1">
      <c r="A129" s="353">
        <v>92601</v>
      </c>
      <c r="B129" s="357" t="s">
        <v>141</v>
      </c>
      <c r="C129" s="354" t="s">
        <v>121</v>
      </c>
      <c r="D129" s="223"/>
      <c r="E129" s="355"/>
      <c r="F129" s="132">
        <f>F130</f>
        <v>36285</v>
      </c>
    </row>
    <row r="130" spans="1:6" s="3" customFormat="1" ht="31.5" customHeight="1">
      <c r="A130" s="349">
        <v>6050</v>
      </c>
      <c r="B130" s="163" t="s">
        <v>142</v>
      </c>
      <c r="C130" s="316"/>
      <c r="D130" s="226"/>
      <c r="E130" s="350"/>
      <c r="F130" s="60">
        <v>36285</v>
      </c>
    </row>
    <row r="131" spans="1:6" s="3" customFormat="1" ht="16.5" customHeight="1">
      <c r="A131" s="72">
        <v>92695</v>
      </c>
      <c r="B131" s="362" t="s">
        <v>17</v>
      </c>
      <c r="C131" s="360" t="s">
        <v>38</v>
      </c>
      <c r="D131" s="227"/>
      <c r="E131" s="361">
        <f>SUM(E134:E135)</f>
        <v>1470</v>
      </c>
      <c r="F131" s="340">
        <f>SUM(F133)</f>
        <v>1470</v>
      </c>
    </row>
    <row r="132" spans="1:6" s="125" customFormat="1" ht="19.5" customHeight="1">
      <c r="A132" s="122"/>
      <c r="B132" s="365" t="s">
        <v>153</v>
      </c>
      <c r="C132" s="364"/>
      <c r="D132" s="260"/>
      <c r="E132" s="366"/>
      <c r="F132" s="342"/>
    </row>
    <row r="133" spans="1:6" s="3" customFormat="1" ht="18" customHeight="1">
      <c r="A133" s="33">
        <v>4210</v>
      </c>
      <c r="B133" s="367" t="s">
        <v>18</v>
      </c>
      <c r="C133" s="135"/>
      <c r="D133" s="226"/>
      <c r="E133" s="350"/>
      <c r="F133" s="60">
        <v>1470</v>
      </c>
    </row>
    <row r="134" spans="1:6" s="3" customFormat="1" ht="23.25" customHeight="1">
      <c r="A134" s="33">
        <v>4300</v>
      </c>
      <c r="B134" s="130" t="s">
        <v>13</v>
      </c>
      <c r="C134" s="135"/>
      <c r="D134" s="226"/>
      <c r="E134" s="3">
        <v>1370</v>
      </c>
      <c r="F134" s="60"/>
    </row>
    <row r="135" spans="1:6" s="3" customFormat="1" ht="19.5" customHeight="1" thickBot="1">
      <c r="A135" s="33">
        <v>4430</v>
      </c>
      <c r="B135" s="363" t="s">
        <v>21</v>
      </c>
      <c r="C135" s="135"/>
      <c r="D135" s="226"/>
      <c r="E135" s="350">
        <v>100</v>
      </c>
      <c r="F135" s="60"/>
    </row>
    <row r="136" spans="1:6" s="80" customFormat="1" ht="20.25" customHeight="1" thickBot="1" thickTop="1">
      <c r="A136" s="35"/>
      <c r="B136" s="36" t="s">
        <v>26</v>
      </c>
      <c r="C136" s="374"/>
      <c r="D136" s="375">
        <f>D11+D15+D33+D38+D42+D70+D77+D87+D120+D128</f>
        <v>730374</v>
      </c>
      <c r="E136" s="373">
        <f>E11+E15+E33+E38+E42+E70+E77+E87+E120+E128+E66</f>
        <v>510018</v>
      </c>
      <c r="F136" s="79">
        <f>F11+F15+F33+F38+F42+F70+F77+F87+F120+F128+F66</f>
        <v>1240392</v>
      </c>
    </row>
    <row r="137" spans="1:6" s="82" customFormat="1" ht="20.25" customHeight="1" thickBot="1" thickTop="1">
      <c r="A137" s="81"/>
      <c r="B137" s="40" t="s">
        <v>27</v>
      </c>
      <c r="C137" s="136"/>
      <c r="D137" s="376"/>
      <c r="E137" s="430">
        <f>F136-E136</f>
        <v>730374</v>
      </c>
      <c r="F137" s="431"/>
    </row>
    <row r="138" spans="1:6" s="29" customFormat="1" ht="15.75" thickTop="1">
      <c r="A138" s="83"/>
      <c r="B138" s="83"/>
      <c r="C138" s="84"/>
      <c r="D138" s="84"/>
      <c r="E138" s="85"/>
      <c r="F138" s="85"/>
    </row>
    <row r="139" spans="1:6" s="29" customFormat="1" ht="15">
      <c r="A139" s="83"/>
      <c r="B139" s="83"/>
      <c r="C139" s="84"/>
      <c r="D139" s="84"/>
      <c r="E139" s="83"/>
      <c r="F139" s="85"/>
    </row>
    <row r="140" spans="1:6" s="29" customFormat="1" ht="15">
      <c r="A140" s="83"/>
      <c r="B140" s="83"/>
      <c r="C140" s="84"/>
      <c r="D140" s="84"/>
      <c r="E140" s="85"/>
      <c r="F140" s="85"/>
    </row>
    <row r="141" spans="1:6" s="3" customFormat="1" ht="15">
      <c r="A141" s="83"/>
      <c r="B141" s="83"/>
      <c r="C141" s="84"/>
      <c r="D141" s="84"/>
      <c r="E141" s="83"/>
      <c r="F141" s="85"/>
    </row>
    <row r="142" spans="1:6" s="3" customFormat="1" ht="15">
      <c r="A142" s="1"/>
      <c r="B142" s="1"/>
      <c r="C142" s="86"/>
      <c r="D142" s="86"/>
      <c r="E142" s="43"/>
      <c r="F142" s="43"/>
    </row>
    <row r="143" spans="1:6" s="3" customFormat="1" ht="15">
      <c r="A143" s="1"/>
      <c r="B143" s="1"/>
      <c r="C143" s="86"/>
      <c r="D143" s="86"/>
      <c r="E143" s="43"/>
      <c r="F143" s="43"/>
    </row>
    <row r="144" spans="1:6" s="87" customFormat="1" ht="15">
      <c r="A144" s="1"/>
      <c r="B144" s="1"/>
      <c r="C144" s="86"/>
      <c r="D144" s="86"/>
      <c r="E144" s="43"/>
      <c r="F144" s="43"/>
    </row>
    <row r="145" spans="1:6" s="88" customFormat="1" ht="15">
      <c r="A145" s="1"/>
      <c r="B145" s="1"/>
      <c r="C145" s="86"/>
      <c r="D145" s="86"/>
      <c r="E145" s="43"/>
      <c r="F145" s="43"/>
    </row>
    <row r="146" spans="1:6" s="83" customFormat="1" ht="15">
      <c r="A146" s="1"/>
      <c r="B146" s="1"/>
      <c r="C146" s="86"/>
      <c r="D146" s="86"/>
      <c r="E146" s="43"/>
      <c r="F146" s="43"/>
    </row>
    <row r="147" spans="1:6" s="83" customFormat="1" ht="15">
      <c r="A147" s="1"/>
      <c r="B147" s="1"/>
      <c r="C147" s="86"/>
      <c r="D147" s="86"/>
      <c r="E147" s="1"/>
      <c r="F147" s="43"/>
    </row>
    <row r="148" spans="1:6" s="83" customFormat="1" ht="15">
      <c r="A148" s="1"/>
      <c r="B148" s="1"/>
      <c r="C148" s="86"/>
      <c r="D148" s="86"/>
      <c r="E148" s="1"/>
      <c r="F148" s="43"/>
    </row>
    <row r="149" spans="1:6" s="83" customFormat="1" ht="15">
      <c r="A149" s="1"/>
      <c r="B149" s="1"/>
      <c r="C149" s="86"/>
      <c r="D149" s="86"/>
      <c r="E149" s="1"/>
      <c r="F149" s="43"/>
    </row>
    <row r="150" spans="1:6" s="83" customFormat="1" ht="15">
      <c r="A150" s="1"/>
      <c r="B150" s="1"/>
      <c r="C150" s="86"/>
      <c r="D150" s="86"/>
      <c r="E150" s="1"/>
      <c r="F150" s="43"/>
    </row>
    <row r="151" spans="1:6" s="83" customFormat="1" ht="15">
      <c r="A151" s="1"/>
      <c r="B151" s="1"/>
      <c r="C151" s="86"/>
      <c r="D151" s="86"/>
      <c r="E151" s="1"/>
      <c r="F151" s="43"/>
    </row>
    <row r="152" spans="1:6" s="83" customFormat="1" ht="15">
      <c r="A152" s="1"/>
      <c r="B152" s="1"/>
      <c r="C152" s="86"/>
      <c r="D152" s="86"/>
      <c r="E152" s="1"/>
      <c r="F152" s="43"/>
    </row>
    <row r="153" spans="3:4" ht="15">
      <c r="C153" s="86"/>
      <c r="D153" s="86"/>
    </row>
    <row r="154" spans="3:4" ht="15">
      <c r="C154" s="86"/>
      <c r="D154" s="86"/>
    </row>
    <row r="155" spans="3:4" ht="15">
      <c r="C155" s="86"/>
      <c r="D155" s="86"/>
    </row>
    <row r="156" spans="3:4" ht="15">
      <c r="C156" s="86"/>
      <c r="D156" s="86"/>
    </row>
    <row r="157" spans="3:4" ht="15">
      <c r="C157" s="86"/>
      <c r="D157" s="86"/>
    </row>
    <row r="158" spans="3:4" ht="15">
      <c r="C158" s="86"/>
      <c r="D158" s="86"/>
    </row>
    <row r="159" spans="3:4" ht="15">
      <c r="C159" s="86"/>
      <c r="D159" s="86"/>
    </row>
    <row r="160" spans="3:4" ht="15">
      <c r="C160" s="86"/>
      <c r="D160" s="86"/>
    </row>
    <row r="161" spans="3:4" ht="15">
      <c r="C161" s="86"/>
      <c r="D161" s="86"/>
    </row>
    <row r="162" spans="3:4" ht="15">
      <c r="C162" s="86"/>
      <c r="D162" s="86"/>
    </row>
    <row r="163" spans="3:4" ht="15">
      <c r="C163" s="86"/>
      <c r="D163" s="86"/>
    </row>
    <row r="164" spans="3:4" ht="15">
      <c r="C164" s="86"/>
      <c r="D164" s="86"/>
    </row>
    <row r="165" spans="3:4" ht="15">
      <c r="C165" s="86"/>
      <c r="D165" s="86"/>
    </row>
    <row r="166" spans="3:4" ht="15">
      <c r="C166" s="86"/>
      <c r="D166" s="86"/>
    </row>
    <row r="167" spans="3:4" ht="15">
      <c r="C167" s="86"/>
      <c r="D167" s="86"/>
    </row>
    <row r="168" spans="3:4" ht="15">
      <c r="C168" s="86"/>
      <c r="D168" s="86"/>
    </row>
    <row r="169" spans="3:4" ht="15">
      <c r="C169" s="86"/>
      <c r="D169" s="86"/>
    </row>
    <row r="170" spans="3:4" ht="15">
      <c r="C170" s="86"/>
      <c r="D170" s="86"/>
    </row>
    <row r="171" spans="3:4" ht="15">
      <c r="C171" s="86"/>
      <c r="D171" s="86"/>
    </row>
    <row r="172" spans="3:4" ht="15">
      <c r="C172" s="86"/>
      <c r="D172" s="86"/>
    </row>
  </sheetData>
  <mergeCells count="1">
    <mergeCell ref="E137:F137"/>
  </mergeCells>
  <printOptions horizontalCentered="1"/>
  <pageMargins left="0" right="0" top="0.984251968503937" bottom="0.75" header="0.5118110236220472" footer="0.5118110236220472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2" sqref="D2:D4"/>
    </sheetView>
  </sheetViews>
  <sheetFormatPr defaultColWidth="9.140625" defaultRowHeight="12.75"/>
  <cols>
    <col min="1" max="1" width="7.8515625" style="1" customWidth="1"/>
    <col min="2" max="2" width="39.7109375" style="1" customWidth="1"/>
    <col min="3" max="3" width="5.28125" style="1" customWidth="1"/>
    <col min="4" max="4" width="17.7109375" style="1" customWidth="1"/>
    <col min="5" max="5" width="16.8515625" style="1" customWidth="1"/>
    <col min="6" max="16384" width="10.00390625" style="1" customWidth="1"/>
  </cols>
  <sheetData>
    <row r="1" spans="2:4" ht="13.5" customHeight="1">
      <c r="B1" s="2"/>
      <c r="C1" s="3"/>
      <c r="D1" s="4" t="s">
        <v>0</v>
      </c>
    </row>
    <row r="2" spans="1:4" ht="13.5" customHeight="1">
      <c r="A2" s="5"/>
      <c r="B2" s="6"/>
      <c r="C2" s="7"/>
      <c r="D2" s="8" t="s">
        <v>175</v>
      </c>
    </row>
    <row r="3" spans="1:4" ht="13.5" customHeight="1">
      <c r="A3" s="5"/>
      <c r="B3" s="6"/>
      <c r="C3" s="7"/>
      <c r="D3" s="9" t="s">
        <v>1</v>
      </c>
    </row>
    <row r="4" spans="1:4" ht="15" customHeight="1">
      <c r="A4" s="5"/>
      <c r="B4" s="6"/>
      <c r="C4" s="7"/>
      <c r="D4" s="9" t="s">
        <v>176</v>
      </c>
    </row>
    <row r="5" spans="1:4" ht="30" customHeight="1">
      <c r="A5" s="5"/>
      <c r="B5" s="6"/>
      <c r="C5" s="7"/>
      <c r="D5" s="9"/>
    </row>
    <row r="6" spans="1:5" s="3" customFormat="1" ht="42.75" customHeight="1">
      <c r="A6" s="10" t="s">
        <v>2</v>
      </c>
      <c r="B6" s="11"/>
      <c r="C6" s="12"/>
      <c r="D6" s="12"/>
      <c r="E6" s="12"/>
    </row>
    <row r="7" spans="1:5" s="3" customFormat="1" ht="18.75" customHeight="1" thickBot="1">
      <c r="A7" s="13"/>
      <c r="B7" s="11"/>
      <c r="C7" s="12"/>
      <c r="D7" s="12"/>
      <c r="E7" s="190" t="s">
        <v>3</v>
      </c>
    </row>
    <row r="8" spans="1:5" s="17" customFormat="1" ht="23.25" customHeight="1">
      <c r="A8" s="14" t="s">
        <v>4</v>
      </c>
      <c r="B8" s="432" t="s">
        <v>5</v>
      </c>
      <c r="C8" s="54" t="s">
        <v>6</v>
      </c>
      <c r="D8" s="378" t="s">
        <v>7</v>
      </c>
      <c r="E8" s="16"/>
    </row>
    <row r="9" spans="1:5" s="17" customFormat="1" ht="16.5" customHeight="1">
      <c r="A9" s="18" t="s">
        <v>8</v>
      </c>
      <c r="B9" s="433"/>
      <c r="C9" s="212" t="s">
        <v>9</v>
      </c>
      <c r="D9" s="379" t="s">
        <v>10</v>
      </c>
      <c r="E9" s="19" t="s">
        <v>11</v>
      </c>
    </row>
    <row r="10" spans="1:5" s="24" customFormat="1" ht="10.5" customHeight="1" thickBot="1">
      <c r="A10" s="20">
        <v>1</v>
      </c>
      <c r="B10" s="21">
        <v>2</v>
      </c>
      <c r="C10" s="21">
        <v>3</v>
      </c>
      <c r="D10" s="22">
        <v>4</v>
      </c>
      <c r="E10" s="23">
        <v>5</v>
      </c>
    </row>
    <row r="11" spans="1:5" s="29" customFormat="1" ht="24" customHeight="1" thickBot="1" thickTop="1">
      <c r="A11" s="25">
        <v>801</v>
      </c>
      <c r="B11" s="161" t="s">
        <v>14</v>
      </c>
      <c r="C11" s="213" t="s">
        <v>15</v>
      </c>
      <c r="D11" s="27">
        <f>D12+D15</f>
        <v>4604</v>
      </c>
      <c r="E11" s="28">
        <f>E12+E15</f>
        <v>4604</v>
      </c>
    </row>
    <row r="12" spans="1:5" s="29" customFormat="1" ht="23.25" customHeight="1" thickTop="1">
      <c r="A12" s="72">
        <v>80146</v>
      </c>
      <c r="B12" s="166" t="s">
        <v>43</v>
      </c>
      <c r="C12" s="214"/>
      <c r="D12" s="380">
        <f>SUM(D13:D14)</f>
        <v>100</v>
      </c>
      <c r="E12" s="140">
        <f>SUM(E13:E14)</f>
        <v>100</v>
      </c>
    </row>
    <row r="13" spans="1:5" s="29" customFormat="1" ht="19.5" customHeight="1">
      <c r="A13" s="33">
        <v>4410</v>
      </c>
      <c r="B13" s="151" t="s">
        <v>19</v>
      </c>
      <c r="C13" s="215"/>
      <c r="D13" s="65"/>
      <c r="E13" s="32">
        <v>100</v>
      </c>
    </row>
    <row r="14" spans="1:5" s="29" customFormat="1" ht="36" customHeight="1">
      <c r="A14" s="33">
        <v>4740</v>
      </c>
      <c r="B14" s="162" t="s">
        <v>22</v>
      </c>
      <c r="C14" s="215"/>
      <c r="D14" s="65">
        <v>100</v>
      </c>
      <c r="E14" s="32"/>
    </row>
    <row r="15" spans="1:5" s="29" customFormat="1" ht="18.75" customHeight="1">
      <c r="A15" s="72">
        <v>80195</v>
      </c>
      <c r="B15" s="395" t="s">
        <v>17</v>
      </c>
      <c r="C15" s="396"/>
      <c r="D15" s="380">
        <f>D16</f>
        <v>4504</v>
      </c>
      <c r="E15" s="140">
        <f>E17</f>
        <v>4504</v>
      </c>
    </row>
    <row r="16" spans="1:5" s="29" customFormat="1" ht="21" customHeight="1">
      <c r="A16" s="33">
        <v>4300</v>
      </c>
      <c r="B16" s="393" t="s">
        <v>13</v>
      </c>
      <c r="C16" s="215"/>
      <c r="D16" s="65">
        <v>4504</v>
      </c>
      <c r="E16" s="32"/>
    </row>
    <row r="17" spans="1:5" s="29" customFormat="1" ht="18" customHeight="1" thickBot="1">
      <c r="A17" s="33">
        <v>4430</v>
      </c>
      <c r="B17" s="393" t="s">
        <v>21</v>
      </c>
      <c r="C17" s="215"/>
      <c r="D17" s="65"/>
      <c r="E17" s="32">
        <v>4504</v>
      </c>
    </row>
    <row r="18" spans="1:5" s="320" customFormat="1" ht="27" customHeight="1" thickBot="1" thickTop="1">
      <c r="A18" s="386" t="s">
        <v>158</v>
      </c>
      <c r="B18" s="387" t="s">
        <v>45</v>
      </c>
      <c r="C18" s="352" t="s">
        <v>15</v>
      </c>
      <c r="D18" s="381">
        <f>D19+D22</f>
        <v>1000</v>
      </c>
      <c r="E18" s="107">
        <f>E19+E22</f>
        <v>1000</v>
      </c>
    </row>
    <row r="19" spans="1:5" s="320" customFormat="1" ht="33" customHeight="1" thickTop="1">
      <c r="A19" s="388" t="s">
        <v>159</v>
      </c>
      <c r="B19" s="389" t="s">
        <v>48</v>
      </c>
      <c r="C19" s="354"/>
      <c r="D19" s="382">
        <f>D20</f>
        <v>700</v>
      </c>
      <c r="E19" s="109">
        <f>E21</f>
        <v>700</v>
      </c>
    </row>
    <row r="20" spans="1:5" s="315" customFormat="1" ht="18" customHeight="1">
      <c r="A20" s="385" t="s">
        <v>80</v>
      </c>
      <c r="B20" s="391" t="s">
        <v>13</v>
      </c>
      <c r="C20" s="127"/>
      <c r="D20" s="65">
        <v>700</v>
      </c>
      <c r="E20" s="32"/>
    </row>
    <row r="21" spans="1:5" s="315" customFormat="1" ht="18.75" customHeight="1">
      <c r="A21" s="385" t="s">
        <v>100</v>
      </c>
      <c r="B21" s="188" t="s">
        <v>19</v>
      </c>
      <c r="C21" s="74"/>
      <c r="D21" s="65"/>
      <c r="E21" s="32">
        <v>700</v>
      </c>
    </row>
    <row r="22" spans="1:5" s="320" customFormat="1" ht="23.25" customHeight="1">
      <c r="A22" s="390" t="s">
        <v>160</v>
      </c>
      <c r="B22" s="362" t="s">
        <v>47</v>
      </c>
      <c r="C22" s="360"/>
      <c r="D22" s="380">
        <f>D24</f>
        <v>300</v>
      </c>
      <c r="E22" s="140">
        <f>E23</f>
        <v>300</v>
      </c>
    </row>
    <row r="23" spans="1:5" s="315" customFormat="1" ht="21.75" customHeight="1">
      <c r="A23" s="385" t="s">
        <v>111</v>
      </c>
      <c r="B23" s="242" t="s">
        <v>40</v>
      </c>
      <c r="C23" s="74"/>
      <c r="D23" s="65"/>
      <c r="E23" s="32">
        <v>300</v>
      </c>
    </row>
    <row r="24" spans="1:5" s="315" customFormat="1" ht="17.25" customHeight="1" thickBot="1">
      <c r="A24" s="385" t="s">
        <v>80</v>
      </c>
      <c r="B24" s="392" t="s">
        <v>13</v>
      </c>
      <c r="C24" s="244"/>
      <c r="D24" s="65">
        <v>300</v>
      </c>
      <c r="E24" s="32"/>
    </row>
    <row r="25" spans="1:5" s="38" customFormat="1" ht="25.5" customHeight="1" thickBot="1" thickTop="1">
      <c r="A25" s="35"/>
      <c r="B25" s="36" t="s">
        <v>26</v>
      </c>
      <c r="C25" s="36"/>
      <c r="D25" s="383">
        <f>D11+D18</f>
        <v>5604</v>
      </c>
      <c r="E25" s="37">
        <f>E11+E18</f>
        <v>5604</v>
      </c>
    </row>
    <row r="26" spans="1:4" ht="15.75" thickTop="1">
      <c r="A26" s="41"/>
      <c r="C26" s="42"/>
      <c r="D26" s="43"/>
    </row>
    <row r="27" ht="15">
      <c r="C27" s="42"/>
    </row>
    <row r="28" ht="15">
      <c r="C28" s="42"/>
    </row>
    <row r="29" ht="15">
      <c r="C29" s="42"/>
    </row>
    <row r="30" ht="15">
      <c r="C30" s="42"/>
    </row>
    <row r="31" ht="15">
      <c r="C31" s="42"/>
    </row>
    <row r="32" ht="15">
      <c r="C32" s="42"/>
    </row>
    <row r="33" ht="15">
      <c r="C33" s="42"/>
    </row>
    <row r="34" ht="15">
      <c r="C34" s="42"/>
    </row>
    <row r="35" ht="15">
      <c r="C35" s="42"/>
    </row>
    <row r="36" ht="15">
      <c r="C36" s="42"/>
    </row>
    <row r="37" ht="15">
      <c r="C37" s="42"/>
    </row>
    <row r="38" ht="15">
      <c r="C38" s="42"/>
    </row>
    <row r="39" ht="15">
      <c r="C39" s="42"/>
    </row>
    <row r="40" ht="15">
      <c r="C40" s="42"/>
    </row>
    <row r="41" ht="15">
      <c r="C41" s="42"/>
    </row>
    <row r="42" ht="15">
      <c r="C42" s="42"/>
    </row>
    <row r="43" ht="15">
      <c r="C43" s="42"/>
    </row>
    <row r="44" ht="15">
      <c r="C44" s="42"/>
    </row>
    <row r="45" ht="15">
      <c r="C45" s="42"/>
    </row>
    <row r="46" ht="15">
      <c r="C46" s="42"/>
    </row>
    <row r="47" ht="15">
      <c r="C47" s="42"/>
    </row>
    <row r="48" ht="15">
      <c r="C48" s="42"/>
    </row>
    <row r="49" ht="15">
      <c r="C49" s="42"/>
    </row>
    <row r="50" ht="15">
      <c r="C50" s="42"/>
    </row>
    <row r="51" ht="15">
      <c r="C51" s="42"/>
    </row>
    <row r="52" ht="15">
      <c r="C52" s="42"/>
    </row>
  </sheetData>
  <mergeCells count="1">
    <mergeCell ref="B8:B9"/>
  </mergeCells>
  <printOptions horizontalCentered="1"/>
  <pageMargins left="0" right="0" top="0.984251968503937" bottom="0.98" header="0.5118110236220472" footer="0.5118110236220472"/>
  <pageSetup firstPageNumber="10" useFirstPageNumber="1" horizontalDpi="600" verticalDpi="600" orientation="portrait" paperSize="9" r:id="rId1"/>
  <headerFooter alignWithMargins="0">
    <oddHeader>&amp;C &amp;"Calibri,Standardowy"&amp;P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2" sqref="D2:D4"/>
    </sheetView>
  </sheetViews>
  <sheetFormatPr defaultColWidth="9.140625" defaultRowHeight="12.75"/>
  <cols>
    <col min="1" max="1" width="6.8515625" style="113" customWidth="1"/>
    <col min="2" max="2" width="43.28125" style="113" customWidth="1"/>
    <col min="3" max="3" width="6.00390625" style="114" customWidth="1"/>
    <col min="4" max="4" width="17.8515625" style="114" customWidth="1"/>
    <col min="5" max="5" width="17.7109375" style="113" customWidth="1"/>
    <col min="6" max="6" width="14.00390625" style="113" customWidth="1"/>
    <col min="7" max="16384" width="10.00390625" style="113" customWidth="1"/>
  </cols>
  <sheetData>
    <row r="1" spans="3:4" s="89" customFormat="1" ht="13.5" customHeight="1">
      <c r="C1" s="74"/>
      <c r="D1" s="4" t="s">
        <v>34</v>
      </c>
    </row>
    <row r="2" spans="1:4" s="89" customFormat="1" ht="13.5" customHeight="1">
      <c r="A2" s="90"/>
      <c r="B2" s="91"/>
      <c r="C2" s="92"/>
      <c r="D2" s="8" t="s">
        <v>175</v>
      </c>
    </row>
    <row r="3" spans="1:4" s="89" customFormat="1" ht="13.5" customHeight="1">
      <c r="A3" s="90"/>
      <c r="B3" s="91"/>
      <c r="C3" s="92"/>
      <c r="D3" s="9" t="s">
        <v>1</v>
      </c>
    </row>
    <row r="4" spans="1:4" s="89" customFormat="1" ht="13.5" customHeight="1">
      <c r="A4" s="90"/>
      <c r="B4" s="91"/>
      <c r="C4" s="92"/>
      <c r="D4" s="9" t="s">
        <v>176</v>
      </c>
    </row>
    <row r="5" spans="1:5" s="89" customFormat="1" ht="15.75" customHeight="1">
      <c r="A5" s="90"/>
      <c r="B5" s="91"/>
      <c r="C5" s="92"/>
      <c r="D5" s="92"/>
      <c r="E5" s="8"/>
    </row>
    <row r="6" spans="1:5" s="89" customFormat="1" ht="65.25" customHeight="1">
      <c r="A6" s="94" t="s">
        <v>161</v>
      </c>
      <c r="B6" s="95"/>
      <c r="C6" s="96"/>
      <c r="D6" s="96"/>
      <c r="E6" s="98"/>
    </row>
    <row r="7" spans="1:5" s="89" customFormat="1" ht="19.5" customHeight="1" thickBot="1">
      <c r="A7" s="94"/>
      <c r="B7" s="95"/>
      <c r="C7" s="92"/>
      <c r="D7" s="92"/>
      <c r="E7" s="99" t="s">
        <v>3</v>
      </c>
    </row>
    <row r="8" spans="1:5" s="101" customFormat="1" ht="27" customHeight="1">
      <c r="A8" s="53" t="s">
        <v>4</v>
      </c>
      <c r="B8" s="15" t="s">
        <v>5</v>
      </c>
      <c r="C8" s="100" t="s">
        <v>6</v>
      </c>
      <c r="D8" s="203" t="s">
        <v>50</v>
      </c>
      <c r="E8" s="204" t="s">
        <v>7</v>
      </c>
    </row>
    <row r="9" spans="1:5" s="101" customFormat="1" ht="18.75" customHeight="1">
      <c r="A9" s="55" t="s">
        <v>8</v>
      </c>
      <c r="B9" s="102"/>
      <c r="C9" s="103" t="s">
        <v>9</v>
      </c>
      <c r="D9" s="176" t="s">
        <v>11</v>
      </c>
      <c r="E9" s="19" t="s">
        <v>11</v>
      </c>
    </row>
    <row r="10" spans="1:5" s="24" customFormat="1" ht="11.25" customHeight="1" thickBot="1">
      <c r="A10" s="104">
        <v>1</v>
      </c>
      <c r="B10" s="22">
        <v>2</v>
      </c>
      <c r="C10" s="22">
        <v>3</v>
      </c>
      <c r="D10" s="206">
        <v>4</v>
      </c>
      <c r="E10" s="23">
        <v>5</v>
      </c>
    </row>
    <row r="11" spans="1:5" s="24" customFormat="1" ht="50.25" customHeight="1" thickBot="1" thickTop="1">
      <c r="A11" s="25">
        <v>751</v>
      </c>
      <c r="B11" s="196" t="s">
        <v>134</v>
      </c>
      <c r="C11" s="197" t="s">
        <v>29</v>
      </c>
      <c r="D11" s="155">
        <f>D12</f>
        <v>246218</v>
      </c>
      <c r="E11" s="107">
        <f>E12</f>
        <v>246218</v>
      </c>
    </row>
    <row r="12" spans="1:5" s="24" customFormat="1" ht="62.25" customHeight="1" thickTop="1">
      <c r="A12" s="199">
        <v>75109</v>
      </c>
      <c r="B12" s="208" t="s">
        <v>135</v>
      </c>
      <c r="C12" s="209"/>
      <c r="D12" s="156">
        <f>SUM(D13)</f>
        <v>246218</v>
      </c>
      <c r="E12" s="109">
        <f>SUM(E14:E21)</f>
        <v>246218</v>
      </c>
    </row>
    <row r="13" spans="1:5" s="24" customFormat="1" ht="68.25" customHeight="1">
      <c r="A13" s="117">
        <v>2010</v>
      </c>
      <c r="B13" s="145" t="s">
        <v>136</v>
      </c>
      <c r="C13" s="210"/>
      <c r="D13" s="297">
        <v>246218</v>
      </c>
      <c r="E13" s="143"/>
    </row>
    <row r="14" spans="1:5" s="24" customFormat="1" ht="18" customHeight="1">
      <c r="A14" s="33">
        <v>3030</v>
      </c>
      <c r="B14" s="118" t="s">
        <v>132</v>
      </c>
      <c r="C14" s="298"/>
      <c r="D14" s="202"/>
      <c r="E14" s="34">
        <v>135770</v>
      </c>
    </row>
    <row r="15" spans="1:5" s="24" customFormat="1" ht="20.25" customHeight="1">
      <c r="A15" s="191" t="s">
        <v>76</v>
      </c>
      <c r="B15" s="118" t="s">
        <v>23</v>
      </c>
      <c r="C15" s="298"/>
      <c r="D15" s="202"/>
      <c r="E15" s="34">
        <v>4883</v>
      </c>
    </row>
    <row r="16" spans="1:5" s="24" customFormat="1" ht="16.5" customHeight="1">
      <c r="A16" s="191" t="s">
        <v>77</v>
      </c>
      <c r="B16" s="188" t="s">
        <v>78</v>
      </c>
      <c r="C16" s="298"/>
      <c r="D16" s="202"/>
      <c r="E16" s="34">
        <v>805</v>
      </c>
    </row>
    <row r="17" spans="1:5" s="24" customFormat="1" ht="18" customHeight="1">
      <c r="A17" s="191" t="s">
        <v>79</v>
      </c>
      <c r="B17" s="188" t="s">
        <v>24</v>
      </c>
      <c r="C17" s="298"/>
      <c r="D17" s="202"/>
      <c r="E17" s="34">
        <v>53660</v>
      </c>
    </row>
    <row r="18" spans="1:5" s="24" customFormat="1" ht="18" customHeight="1">
      <c r="A18" s="191" t="s">
        <v>82</v>
      </c>
      <c r="B18" s="188" t="s">
        <v>18</v>
      </c>
      <c r="C18" s="298"/>
      <c r="D18" s="202"/>
      <c r="E18" s="34">
        <v>16000</v>
      </c>
    </row>
    <row r="19" spans="1:5" s="24" customFormat="1" ht="19.5" customHeight="1">
      <c r="A19" s="191" t="s">
        <v>80</v>
      </c>
      <c r="B19" s="295" t="s">
        <v>13</v>
      </c>
      <c r="C19" s="346"/>
      <c r="D19" s="202"/>
      <c r="E19" s="34">
        <v>26000</v>
      </c>
    </row>
    <row r="20" spans="1:5" s="24" customFormat="1" ht="33.75" customHeight="1">
      <c r="A20" s="291" t="s">
        <v>131</v>
      </c>
      <c r="B20" s="295" t="s">
        <v>22</v>
      </c>
      <c r="C20" s="346"/>
      <c r="D20" s="202"/>
      <c r="E20" s="34">
        <v>1100</v>
      </c>
    </row>
    <row r="21" spans="1:5" s="24" customFormat="1" ht="36.75" customHeight="1" thickBot="1">
      <c r="A21" s="291" t="s">
        <v>103</v>
      </c>
      <c r="B21" s="163" t="s">
        <v>31</v>
      </c>
      <c r="C21" s="347"/>
      <c r="D21" s="202"/>
      <c r="E21" s="34">
        <v>8000</v>
      </c>
    </row>
    <row r="22" spans="1:5" s="69" customFormat="1" ht="20.25" customHeight="1" hidden="1">
      <c r="A22" s="72">
        <v>75478</v>
      </c>
      <c r="B22" s="129" t="s">
        <v>51</v>
      </c>
      <c r="C22" s="152"/>
      <c r="D22" s="158"/>
      <c r="E22" s="153"/>
    </row>
    <row r="23" spans="1:5" s="69" customFormat="1" ht="20.25" customHeight="1" hidden="1">
      <c r="A23" s="33">
        <v>4210</v>
      </c>
      <c r="B23" s="118" t="s">
        <v>18</v>
      </c>
      <c r="C23" s="110"/>
      <c r="D23" s="157"/>
      <c r="E23" s="32"/>
    </row>
    <row r="24" spans="1:5" s="69" customFormat="1" ht="20.25" customHeight="1" hidden="1">
      <c r="A24" s="33">
        <v>4300</v>
      </c>
      <c r="B24" s="130" t="s">
        <v>13</v>
      </c>
      <c r="C24" s="110"/>
      <c r="D24" s="157"/>
      <c r="E24" s="32"/>
    </row>
    <row r="25" spans="1:5" s="69" customFormat="1" ht="20.25" customHeight="1" hidden="1">
      <c r="A25" s="150"/>
      <c r="B25" s="154"/>
      <c r="C25" s="110"/>
      <c r="D25" s="157"/>
      <c r="E25" s="32"/>
    </row>
    <row r="26" spans="1:5" s="38" customFormat="1" ht="24.75" customHeight="1" thickBot="1" thickTop="1">
      <c r="A26" s="35"/>
      <c r="B26" s="36" t="s">
        <v>26</v>
      </c>
      <c r="C26" s="111"/>
      <c r="D26" s="159">
        <f>D11</f>
        <v>246218</v>
      </c>
      <c r="E26" s="112">
        <f>E11</f>
        <v>246218</v>
      </c>
    </row>
    <row r="27" ht="16.5" thickTop="1"/>
  </sheetData>
  <printOptions horizontalCentered="1"/>
  <pageMargins left="0.5905511811023623" right="0.4724409448818898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E2" sqref="E2:E4"/>
    </sheetView>
  </sheetViews>
  <sheetFormatPr defaultColWidth="9.140625" defaultRowHeight="12.75"/>
  <cols>
    <col min="1" max="1" width="6.8515625" style="113" customWidth="1"/>
    <col min="2" max="2" width="43.28125" style="113" customWidth="1"/>
    <col min="3" max="3" width="6.00390625" style="114" customWidth="1"/>
    <col min="4" max="4" width="13.140625" style="114" customWidth="1"/>
    <col min="5" max="5" width="12.57421875" style="113" customWidth="1"/>
    <col min="6" max="6" width="13.140625" style="113" customWidth="1"/>
    <col min="7" max="16384" width="10.00390625" style="113" customWidth="1"/>
  </cols>
  <sheetData>
    <row r="1" spans="3:5" s="89" customFormat="1" ht="13.5" customHeight="1">
      <c r="C1" s="74"/>
      <c r="E1" s="4" t="s">
        <v>58</v>
      </c>
    </row>
    <row r="2" spans="1:5" s="89" customFormat="1" ht="13.5" customHeight="1">
      <c r="A2" s="90"/>
      <c r="B2" s="91"/>
      <c r="C2" s="92"/>
      <c r="E2" s="8" t="s">
        <v>175</v>
      </c>
    </row>
    <row r="3" spans="1:5" s="89" customFormat="1" ht="13.5" customHeight="1">
      <c r="A3" s="90"/>
      <c r="B3" s="91"/>
      <c r="C3" s="92"/>
      <c r="E3" s="9" t="s">
        <v>1</v>
      </c>
    </row>
    <row r="4" spans="1:5" s="89" customFormat="1" ht="13.5" customHeight="1">
      <c r="A4" s="90"/>
      <c r="B4" s="91"/>
      <c r="C4" s="92"/>
      <c r="E4" s="9" t="s">
        <v>176</v>
      </c>
    </row>
    <row r="5" spans="1:6" s="89" customFormat="1" ht="15.75" customHeight="1">
      <c r="A5" s="90"/>
      <c r="B5" s="91"/>
      <c r="C5" s="92"/>
      <c r="D5" s="92"/>
      <c r="E5" s="93"/>
      <c r="F5" s="8"/>
    </row>
    <row r="6" spans="1:6" s="89" customFormat="1" ht="65.25" customHeight="1">
      <c r="A6" s="94" t="s">
        <v>155</v>
      </c>
      <c r="B6" s="95"/>
      <c r="C6" s="96"/>
      <c r="D6" s="96"/>
      <c r="E6" s="97"/>
      <c r="F6" s="98"/>
    </row>
    <row r="7" spans="1:6" s="89" customFormat="1" ht="14.25" customHeight="1" thickBot="1">
      <c r="A7" s="94"/>
      <c r="B7" s="95"/>
      <c r="C7" s="92"/>
      <c r="D7" s="92"/>
      <c r="E7" s="93"/>
      <c r="F7" s="99" t="s">
        <v>3</v>
      </c>
    </row>
    <row r="8" spans="1:6" s="101" customFormat="1" ht="27" customHeight="1">
      <c r="A8" s="53" t="s">
        <v>4</v>
      </c>
      <c r="B8" s="15" t="s">
        <v>5</v>
      </c>
      <c r="C8" s="100" t="s">
        <v>6</v>
      </c>
      <c r="D8" s="203" t="s">
        <v>50</v>
      </c>
      <c r="E8" s="204" t="s">
        <v>7</v>
      </c>
      <c r="F8" s="204"/>
    </row>
    <row r="9" spans="1:6" s="101" customFormat="1" ht="18.75" customHeight="1">
      <c r="A9" s="55" t="s">
        <v>8</v>
      </c>
      <c r="B9" s="102"/>
      <c r="C9" s="103" t="s">
        <v>9</v>
      </c>
      <c r="D9" s="176" t="s">
        <v>11</v>
      </c>
      <c r="E9" s="146" t="s">
        <v>10</v>
      </c>
      <c r="F9" s="19" t="s">
        <v>11</v>
      </c>
    </row>
    <row r="10" spans="1:6" s="24" customFormat="1" ht="11.25" customHeight="1" thickBot="1">
      <c r="A10" s="104">
        <v>1</v>
      </c>
      <c r="B10" s="22">
        <v>2</v>
      </c>
      <c r="C10" s="22">
        <v>3</v>
      </c>
      <c r="D10" s="206">
        <v>4</v>
      </c>
      <c r="E10" s="207">
        <v>5</v>
      </c>
      <c r="F10" s="23">
        <v>6</v>
      </c>
    </row>
    <row r="11" spans="1:6" s="24" customFormat="1" ht="24" customHeight="1" thickBot="1" thickTop="1">
      <c r="A11" s="25">
        <v>710</v>
      </c>
      <c r="B11" s="196" t="s">
        <v>87</v>
      </c>
      <c r="C11" s="197" t="s">
        <v>89</v>
      </c>
      <c r="D11" s="155">
        <f>D12</f>
        <v>2000</v>
      </c>
      <c r="E11" s="147">
        <f>E12</f>
        <v>2613</v>
      </c>
      <c r="F11" s="107">
        <f>F12</f>
        <v>4613</v>
      </c>
    </row>
    <row r="12" spans="1:6" s="24" customFormat="1" ht="18" customHeight="1" thickTop="1">
      <c r="A12" s="199">
        <v>71015</v>
      </c>
      <c r="B12" s="208" t="s">
        <v>88</v>
      </c>
      <c r="C12" s="209"/>
      <c r="D12" s="156">
        <f>SUM(D13)</f>
        <v>2000</v>
      </c>
      <c r="E12" s="148">
        <f>SUM(E13:E20)</f>
        <v>2613</v>
      </c>
      <c r="F12" s="109">
        <f>SUM(F13:F20)</f>
        <v>4613</v>
      </c>
    </row>
    <row r="13" spans="1:6" s="24" customFormat="1" ht="68.25" customHeight="1">
      <c r="A13" s="117">
        <v>2110</v>
      </c>
      <c r="B13" s="145" t="s">
        <v>49</v>
      </c>
      <c r="C13" s="210"/>
      <c r="D13" s="297">
        <v>2000</v>
      </c>
      <c r="E13" s="254"/>
      <c r="F13" s="138"/>
    </row>
    <row r="14" spans="1:6" s="24" customFormat="1" ht="18" customHeight="1">
      <c r="A14" s="33">
        <v>4210</v>
      </c>
      <c r="B14" s="242" t="s">
        <v>18</v>
      </c>
      <c r="C14" s="298"/>
      <c r="D14" s="202"/>
      <c r="E14" s="142"/>
      <c r="F14" s="32">
        <v>2000</v>
      </c>
    </row>
    <row r="15" spans="1:6" s="24" customFormat="1" ht="18" customHeight="1">
      <c r="A15" s="191" t="s">
        <v>111</v>
      </c>
      <c r="B15" s="188" t="s">
        <v>40</v>
      </c>
      <c r="C15" s="298"/>
      <c r="D15" s="202"/>
      <c r="E15" s="142"/>
      <c r="F15" s="32">
        <v>63</v>
      </c>
    </row>
    <row r="16" spans="1:6" s="24" customFormat="1" ht="18" customHeight="1">
      <c r="A16" s="191" t="s">
        <v>100</v>
      </c>
      <c r="B16" s="188" t="s">
        <v>19</v>
      </c>
      <c r="C16" s="298"/>
      <c r="D16" s="202"/>
      <c r="E16" s="142"/>
      <c r="F16" s="32">
        <v>260</v>
      </c>
    </row>
    <row r="17" spans="1:6" s="24" customFormat="1" ht="18" customHeight="1">
      <c r="A17" s="191" t="s">
        <v>112</v>
      </c>
      <c r="B17" s="188" t="s">
        <v>21</v>
      </c>
      <c r="C17" s="298"/>
      <c r="D17" s="202"/>
      <c r="E17" s="377">
        <v>221</v>
      </c>
      <c r="F17" s="32"/>
    </row>
    <row r="18" spans="1:6" s="24" customFormat="1" ht="18" customHeight="1">
      <c r="A18" s="191" t="s">
        <v>113</v>
      </c>
      <c r="B18" s="188" t="s">
        <v>114</v>
      </c>
      <c r="C18" s="298"/>
      <c r="D18" s="202"/>
      <c r="E18" s="377"/>
      <c r="F18" s="32">
        <v>2290</v>
      </c>
    </row>
    <row r="19" spans="1:6" s="24" customFormat="1" ht="29.25" customHeight="1">
      <c r="A19" s="191" t="s">
        <v>53</v>
      </c>
      <c r="B19" s="188" t="s">
        <v>30</v>
      </c>
      <c r="C19" s="298"/>
      <c r="D19" s="202"/>
      <c r="E19" s="377">
        <v>90</v>
      </c>
      <c r="F19" s="32"/>
    </row>
    <row r="20" spans="1:6" s="24" customFormat="1" ht="34.5" customHeight="1" thickBot="1">
      <c r="A20" s="291" t="s">
        <v>103</v>
      </c>
      <c r="B20" s="242" t="s">
        <v>31</v>
      </c>
      <c r="C20" s="298"/>
      <c r="D20" s="202"/>
      <c r="E20" s="377">
        <v>2302</v>
      </c>
      <c r="F20" s="32"/>
    </row>
    <row r="21" spans="1:6" s="24" customFormat="1" ht="30.75" customHeight="1" thickBot="1" thickTop="1">
      <c r="A21" s="305" t="s">
        <v>90</v>
      </c>
      <c r="B21" s="301" t="s">
        <v>35</v>
      </c>
      <c r="C21" s="302" t="s">
        <v>91</v>
      </c>
      <c r="D21" s="155"/>
      <c r="E21" s="147">
        <f>E22+E33</f>
        <v>62171</v>
      </c>
      <c r="F21" s="107">
        <f>F22+F33</f>
        <v>62171</v>
      </c>
    </row>
    <row r="22" spans="1:6" s="24" customFormat="1" ht="27.75" customHeight="1" thickTop="1">
      <c r="A22" s="306" t="s">
        <v>92</v>
      </c>
      <c r="B22" s="299" t="s">
        <v>93</v>
      </c>
      <c r="C22" s="303"/>
      <c r="D22" s="156"/>
      <c r="E22" s="148">
        <f>SUM(E23:E32)</f>
        <v>60938</v>
      </c>
      <c r="F22" s="109">
        <f>SUM(F23:F32)</f>
        <v>60938</v>
      </c>
    </row>
    <row r="23" spans="1:6" s="24" customFormat="1" ht="18" customHeight="1">
      <c r="A23" s="290">
        <v>4040</v>
      </c>
      <c r="B23" s="118" t="s">
        <v>83</v>
      </c>
      <c r="C23" s="298"/>
      <c r="D23" s="202"/>
      <c r="E23" s="141">
        <v>95</v>
      </c>
      <c r="F23" s="34"/>
    </row>
    <row r="24" spans="1:6" s="24" customFormat="1" ht="46.5" customHeight="1">
      <c r="A24" s="307">
        <v>4080</v>
      </c>
      <c r="B24" s="188" t="s">
        <v>94</v>
      </c>
      <c r="C24" s="298"/>
      <c r="D24" s="202"/>
      <c r="E24" s="141">
        <v>10000</v>
      </c>
      <c r="F24" s="34"/>
    </row>
    <row r="25" spans="1:6" s="24" customFormat="1" ht="32.25" customHeight="1">
      <c r="A25" s="191" t="s">
        <v>95</v>
      </c>
      <c r="B25" s="188" t="s">
        <v>96</v>
      </c>
      <c r="C25" s="298"/>
      <c r="D25" s="202"/>
      <c r="E25" s="141">
        <v>23210</v>
      </c>
      <c r="F25" s="34"/>
    </row>
    <row r="26" spans="1:6" s="24" customFormat="1" ht="18" customHeight="1">
      <c r="A26" s="191" t="s">
        <v>82</v>
      </c>
      <c r="B26" s="188" t="s">
        <v>18</v>
      </c>
      <c r="C26" s="298"/>
      <c r="D26" s="202"/>
      <c r="E26" s="141"/>
      <c r="F26" s="34">
        <f>22208+1233</f>
        <v>23441</v>
      </c>
    </row>
    <row r="27" spans="1:6" s="24" customFormat="1" ht="18" customHeight="1">
      <c r="A27" s="191" t="s">
        <v>97</v>
      </c>
      <c r="B27" s="188" t="s">
        <v>33</v>
      </c>
      <c r="C27" s="298"/>
      <c r="D27" s="202"/>
      <c r="E27" s="141"/>
      <c r="F27" s="34">
        <v>30000</v>
      </c>
    </row>
    <row r="28" spans="1:6" s="24" customFormat="1" ht="18" customHeight="1">
      <c r="A28" s="191" t="s">
        <v>80</v>
      </c>
      <c r="B28" s="188" t="s">
        <v>13</v>
      </c>
      <c r="C28" s="298"/>
      <c r="D28" s="202"/>
      <c r="E28" s="141">
        <v>1233</v>
      </c>
      <c r="F28" s="34"/>
    </row>
    <row r="29" spans="1:6" s="24" customFormat="1" ht="34.5" customHeight="1">
      <c r="A29" s="191" t="s">
        <v>98</v>
      </c>
      <c r="B29" s="188" t="s">
        <v>99</v>
      </c>
      <c r="C29" s="298"/>
      <c r="D29" s="202"/>
      <c r="E29" s="141"/>
      <c r="F29" s="34">
        <v>1600</v>
      </c>
    </row>
    <row r="30" spans="1:6" s="24" customFormat="1" ht="30" customHeight="1">
      <c r="A30" s="411" t="s">
        <v>84</v>
      </c>
      <c r="B30" s="412" t="s">
        <v>85</v>
      </c>
      <c r="C30" s="413"/>
      <c r="D30" s="401"/>
      <c r="E30" s="408">
        <v>26400</v>
      </c>
      <c r="F30" s="410"/>
    </row>
    <row r="31" spans="1:6" s="24" customFormat="1" ht="18" customHeight="1">
      <c r="A31" s="191" t="s">
        <v>100</v>
      </c>
      <c r="B31" s="188" t="s">
        <v>19</v>
      </c>
      <c r="C31" s="298"/>
      <c r="D31" s="202"/>
      <c r="E31" s="141"/>
      <c r="F31" s="34">
        <v>4000</v>
      </c>
    </row>
    <row r="32" spans="1:6" s="24" customFormat="1" ht="34.5" customHeight="1">
      <c r="A32" s="191" t="s">
        <v>101</v>
      </c>
      <c r="B32" s="188" t="s">
        <v>102</v>
      </c>
      <c r="C32" s="298"/>
      <c r="D32" s="202"/>
      <c r="E32" s="141"/>
      <c r="F32" s="34">
        <v>1897</v>
      </c>
    </row>
    <row r="33" spans="1:6" s="69" customFormat="1" ht="20.25" customHeight="1">
      <c r="A33" s="72">
        <v>75478</v>
      </c>
      <c r="B33" s="129" t="s">
        <v>51</v>
      </c>
      <c r="C33" s="152"/>
      <c r="D33" s="158"/>
      <c r="E33" s="139">
        <f>E35</f>
        <v>1233</v>
      </c>
      <c r="F33" s="140">
        <f>F34</f>
        <v>1233</v>
      </c>
    </row>
    <row r="34" spans="1:6" s="69" customFormat="1" ht="20.25" customHeight="1">
      <c r="A34" s="33">
        <v>4210</v>
      </c>
      <c r="B34" s="118" t="s">
        <v>18</v>
      </c>
      <c r="C34" s="110"/>
      <c r="D34" s="157"/>
      <c r="E34" s="141"/>
      <c r="F34" s="34">
        <v>1233</v>
      </c>
    </row>
    <row r="35" spans="1:6" s="69" customFormat="1" ht="20.25" customHeight="1" thickBot="1">
      <c r="A35" s="33">
        <v>4300</v>
      </c>
      <c r="B35" s="130" t="s">
        <v>13</v>
      </c>
      <c r="C35" s="110"/>
      <c r="D35" s="157"/>
      <c r="E35" s="141">
        <v>1233</v>
      </c>
      <c r="F35" s="34"/>
    </row>
    <row r="36" spans="1:6" s="71" customFormat="1" ht="36.75" customHeight="1" thickBot="1" thickTop="1">
      <c r="A36" s="292" t="s">
        <v>70</v>
      </c>
      <c r="B36" s="287" t="s">
        <v>44</v>
      </c>
      <c r="C36" s="106" t="s">
        <v>63</v>
      </c>
      <c r="D36" s="155">
        <f>SUM(D37)</f>
        <v>54000</v>
      </c>
      <c r="E36" s="218">
        <f>E37</f>
        <v>7640</v>
      </c>
      <c r="F36" s="198">
        <f>F37</f>
        <v>61640</v>
      </c>
    </row>
    <row r="37" spans="1:6" s="71" customFormat="1" ht="29.25" customHeight="1" thickTop="1">
      <c r="A37" s="293" t="s">
        <v>71</v>
      </c>
      <c r="B37" s="288" t="s">
        <v>72</v>
      </c>
      <c r="C37" s="108"/>
      <c r="D37" s="156">
        <f>SUM(D38)</f>
        <v>54000</v>
      </c>
      <c r="E37" s="331">
        <f>SUM(E38:E43)</f>
        <v>7640</v>
      </c>
      <c r="F37" s="201">
        <f>SUM(F39:F50)</f>
        <v>61640</v>
      </c>
    </row>
    <row r="38" spans="1:6" s="71" customFormat="1" ht="49.5" customHeight="1">
      <c r="A38" s="294" t="s">
        <v>73</v>
      </c>
      <c r="B38" s="289" t="s">
        <v>74</v>
      </c>
      <c r="C38" s="285"/>
      <c r="D38" s="157">
        <v>54000</v>
      </c>
      <c r="E38" s="220"/>
      <c r="F38" s="34"/>
    </row>
    <row r="39" spans="1:6" s="71" customFormat="1" ht="19.5" customHeight="1">
      <c r="A39" s="290">
        <v>4010</v>
      </c>
      <c r="B39" s="118" t="s">
        <v>75</v>
      </c>
      <c r="C39" s="285"/>
      <c r="D39" s="286"/>
      <c r="E39" s="220"/>
      <c r="F39" s="34">
        <v>9000</v>
      </c>
    </row>
    <row r="40" spans="1:6" s="71" customFormat="1" ht="19.5" customHeight="1">
      <c r="A40" s="290">
        <v>4040</v>
      </c>
      <c r="B40" s="118" t="s">
        <v>83</v>
      </c>
      <c r="C40" s="285"/>
      <c r="D40" s="286"/>
      <c r="E40" s="220"/>
      <c r="F40" s="34">
        <v>8589</v>
      </c>
    </row>
    <row r="41" spans="1:6" s="71" customFormat="1" ht="19.5" customHeight="1">
      <c r="A41" s="291" t="s">
        <v>76</v>
      </c>
      <c r="B41" s="118" t="s">
        <v>23</v>
      </c>
      <c r="C41" s="285"/>
      <c r="D41" s="286"/>
      <c r="E41" s="141">
        <v>7340</v>
      </c>
      <c r="F41" s="34">
        <v>17000</v>
      </c>
    </row>
    <row r="42" spans="1:6" s="71" customFormat="1" ht="19.5" customHeight="1">
      <c r="A42" s="191" t="s">
        <v>77</v>
      </c>
      <c r="B42" s="188" t="s">
        <v>78</v>
      </c>
      <c r="C42" s="285"/>
      <c r="D42" s="286"/>
      <c r="E42" s="141">
        <v>300</v>
      </c>
      <c r="F42" s="34">
        <v>2000</v>
      </c>
    </row>
    <row r="43" spans="1:6" s="71" customFormat="1" ht="19.5" customHeight="1">
      <c r="A43" s="191" t="s">
        <v>79</v>
      </c>
      <c r="B43" s="188" t="s">
        <v>24</v>
      </c>
      <c r="C43" s="285"/>
      <c r="D43" s="286"/>
      <c r="E43" s="220"/>
      <c r="F43" s="34">
        <v>2000</v>
      </c>
    </row>
    <row r="44" spans="1:6" s="71" customFormat="1" ht="19.5" customHeight="1">
      <c r="A44" s="191" t="s">
        <v>82</v>
      </c>
      <c r="B44" s="188" t="s">
        <v>18</v>
      </c>
      <c r="C44" s="285"/>
      <c r="D44" s="286"/>
      <c r="E44" s="220"/>
      <c r="F44" s="34">
        <v>5000</v>
      </c>
    </row>
    <row r="45" spans="1:6" s="71" customFormat="1" ht="19.5" customHeight="1">
      <c r="A45" s="191" t="s">
        <v>80</v>
      </c>
      <c r="B45" s="188" t="s">
        <v>13</v>
      </c>
      <c r="C45" s="285"/>
      <c r="D45" s="286"/>
      <c r="E45" s="220"/>
      <c r="F45" s="34">
        <f>3686+7640</f>
        <v>11326</v>
      </c>
    </row>
    <row r="46" spans="1:6" s="71" customFormat="1" ht="19.5" customHeight="1">
      <c r="A46" s="290">
        <v>4350</v>
      </c>
      <c r="B46" s="188" t="s">
        <v>81</v>
      </c>
      <c r="C46" s="285"/>
      <c r="D46" s="286"/>
      <c r="E46" s="220"/>
      <c r="F46" s="34">
        <v>1000</v>
      </c>
    </row>
    <row r="47" spans="1:6" s="71" customFormat="1" ht="33" customHeight="1">
      <c r="A47" s="191" t="s">
        <v>84</v>
      </c>
      <c r="B47" s="188" t="s">
        <v>85</v>
      </c>
      <c r="C47" s="285"/>
      <c r="D47" s="286"/>
      <c r="E47" s="220"/>
      <c r="F47" s="34">
        <v>1300</v>
      </c>
    </row>
    <row r="48" spans="1:6" s="71" customFormat="1" ht="17.25" customHeight="1">
      <c r="A48" s="191" t="s">
        <v>86</v>
      </c>
      <c r="B48" s="188" t="s">
        <v>25</v>
      </c>
      <c r="C48" s="285"/>
      <c r="D48" s="286"/>
      <c r="E48" s="220"/>
      <c r="F48" s="34">
        <v>2925</v>
      </c>
    </row>
    <row r="49" spans="1:6" s="71" customFormat="1" ht="36" customHeight="1">
      <c r="A49" s="241">
        <v>4740</v>
      </c>
      <c r="B49" s="295" t="s">
        <v>22</v>
      </c>
      <c r="C49" s="296"/>
      <c r="D49" s="286"/>
      <c r="E49" s="220"/>
      <c r="F49" s="34">
        <v>500</v>
      </c>
    </row>
    <row r="50" spans="1:6" s="71" customFormat="1" ht="39" customHeight="1" thickBot="1">
      <c r="A50" s="241">
        <v>4750</v>
      </c>
      <c r="B50" s="163" t="s">
        <v>31</v>
      </c>
      <c r="C50" s="296"/>
      <c r="D50" s="286"/>
      <c r="E50" s="220"/>
      <c r="F50" s="34">
        <v>1000</v>
      </c>
    </row>
    <row r="51" spans="1:6" s="38" customFormat="1" ht="24.75" customHeight="1" thickBot="1" thickTop="1">
      <c r="A51" s="35"/>
      <c r="B51" s="36" t="s">
        <v>26</v>
      </c>
      <c r="C51" s="111"/>
      <c r="D51" s="159">
        <f>D36+D11</f>
        <v>56000</v>
      </c>
      <c r="E51" s="149">
        <f>E36+E11+E21</f>
        <v>72424</v>
      </c>
      <c r="F51" s="112">
        <f>F36+F11+F21</f>
        <v>128424</v>
      </c>
    </row>
    <row r="52" spans="1:6" ht="21.75" customHeight="1" thickBot="1" thickTop="1">
      <c r="A52" s="39"/>
      <c r="B52" s="40" t="s">
        <v>27</v>
      </c>
      <c r="C52" s="160"/>
      <c r="D52" s="205"/>
      <c r="E52" s="434">
        <f>F51-E51</f>
        <v>56000</v>
      </c>
      <c r="F52" s="435"/>
    </row>
    <row r="53" spans="5:6" ht="16.5" thickTop="1">
      <c r="E53" s="1"/>
      <c r="F53" s="1"/>
    </row>
    <row r="54" spans="5:6" ht="15.75">
      <c r="E54" s="1"/>
      <c r="F54" s="1"/>
    </row>
    <row r="55" spans="5:6" ht="15.75">
      <c r="E55" s="1"/>
      <c r="F55" s="1"/>
    </row>
    <row r="56" spans="5:6" ht="15.75">
      <c r="E56" s="1"/>
      <c r="F56" s="1"/>
    </row>
    <row r="57" spans="5:6" ht="15.75">
      <c r="E57" s="1"/>
      <c r="F57" s="1"/>
    </row>
    <row r="58" spans="5:6" ht="15.75">
      <c r="E58" s="1"/>
      <c r="F58" s="1"/>
    </row>
    <row r="59" spans="5:6" ht="15.75">
      <c r="E59" s="1"/>
      <c r="F59" s="1"/>
    </row>
    <row r="60" spans="5:6" ht="15.75">
      <c r="E60" s="1"/>
      <c r="F60" s="1"/>
    </row>
    <row r="61" spans="5:6" ht="15.75">
      <c r="E61" s="1"/>
      <c r="F61" s="1"/>
    </row>
    <row r="62" spans="5:6" ht="15.75">
      <c r="E62" s="1"/>
      <c r="F62" s="1"/>
    </row>
    <row r="63" spans="5:6" ht="15.75">
      <c r="E63" s="1"/>
      <c r="F63" s="1"/>
    </row>
    <row r="64" spans="5:6" ht="15.75">
      <c r="E64" s="1"/>
      <c r="F64" s="1"/>
    </row>
    <row r="65" spans="5:6" ht="15.75">
      <c r="E65" s="1"/>
      <c r="F65" s="1"/>
    </row>
    <row r="66" spans="5:6" ht="15.75">
      <c r="E66" s="1"/>
      <c r="F66" s="1"/>
    </row>
    <row r="67" spans="5:6" ht="15.75">
      <c r="E67" s="1"/>
      <c r="F67" s="1"/>
    </row>
    <row r="68" spans="5:6" ht="15.75">
      <c r="E68" s="1"/>
      <c r="F68" s="1"/>
    </row>
    <row r="69" spans="5:6" ht="15.75">
      <c r="E69" s="1"/>
      <c r="F69" s="1"/>
    </row>
    <row r="70" spans="5:6" ht="15.75">
      <c r="E70" s="1"/>
      <c r="F70" s="1"/>
    </row>
    <row r="71" spans="5:6" ht="15.75">
      <c r="E71" s="1"/>
      <c r="F71" s="1"/>
    </row>
    <row r="72" spans="5:6" ht="15.75">
      <c r="E72" s="1"/>
      <c r="F72" s="1"/>
    </row>
    <row r="73" spans="5:6" ht="15.75">
      <c r="E73" s="1"/>
      <c r="F73" s="1"/>
    </row>
    <row r="74" spans="5:6" ht="15.75">
      <c r="E74" s="1"/>
      <c r="F74" s="1"/>
    </row>
    <row r="75" spans="5:6" ht="15.75">
      <c r="E75" s="1"/>
      <c r="F75" s="1"/>
    </row>
    <row r="76" spans="5:6" ht="15.75">
      <c r="E76" s="1"/>
      <c r="F76" s="1"/>
    </row>
    <row r="77" spans="5:6" ht="15.75">
      <c r="E77" s="1"/>
      <c r="F77" s="1"/>
    </row>
    <row r="78" spans="5:6" ht="15.75">
      <c r="E78" s="1"/>
      <c r="F78" s="1"/>
    </row>
    <row r="79" spans="5:6" ht="15.75">
      <c r="E79" s="1"/>
      <c r="F79" s="1"/>
    </row>
    <row r="80" spans="5:6" ht="15.75">
      <c r="E80" s="1"/>
      <c r="F80" s="1"/>
    </row>
  </sheetData>
  <mergeCells count="1">
    <mergeCell ref="E52:F52"/>
  </mergeCells>
  <printOptions horizontalCentered="1"/>
  <pageMargins left="0" right="0" top="0.984251968503937" bottom="0.53" header="0.5118110236220472" footer="0.5118110236220472"/>
  <pageSetup firstPageNumber="12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H6" sqref="H6"/>
    </sheetView>
  </sheetViews>
  <sheetFormatPr defaultColWidth="9.140625" defaultRowHeight="12.75"/>
  <cols>
    <col min="1" max="1" width="6.57421875" style="89" customWidth="1"/>
    <col min="2" max="2" width="33.421875" style="89" customWidth="1"/>
    <col min="3" max="3" width="6.421875" style="231" customWidth="1"/>
    <col min="4" max="4" width="15.8515625" style="231" customWidth="1"/>
    <col min="5" max="5" width="15.28125" style="89" customWidth="1"/>
    <col min="6" max="6" width="10.00390625" style="89" customWidth="1"/>
    <col min="7" max="7" width="9.8515625" style="89" customWidth="1"/>
    <col min="8" max="16384" width="10.00390625" style="89" customWidth="1"/>
  </cols>
  <sheetData>
    <row r="1" ht="15.75">
      <c r="D1" s="4" t="s">
        <v>59</v>
      </c>
    </row>
    <row r="2" spans="1:4" ht="12" customHeight="1">
      <c r="A2" s="90"/>
      <c r="B2" s="91"/>
      <c r="C2" s="93"/>
      <c r="D2" s="8" t="s">
        <v>175</v>
      </c>
    </row>
    <row r="3" spans="1:4" ht="14.25" customHeight="1">
      <c r="A3" s="90"/>
      <c r="B3" s="91"/>
      <c r="C3" s="93"/>
      <c r="D3" s="9" t="s">
        <v>1</v>
      </c>
    </row>
    <row r="4" spans="1:4" ht="15.75" customHeight="1">
      <c r="A4" s="90"/>
      <c r="B4" s="91"/>
      <c r="C4" s="93"/>
      <c r="D4" s="9" t="s">
        <v>176</v>
      </c>
    </row>
    <row r="5" spans="1:4" ht="24.75" customHeight="1">
      <c r="A5" s="90"/>
      <c r="B5" s="91"/>
      <c r="C5" s="93"/>
      <c r="D5" s="93"/>
    </row>
    <row r="6" spans="1:5" ht="95.25" customHeight="1">
      <c r="A6" s="94" t="s">
        <v>69</v>
      </c>
      <c r="B6" s="95"/>
      <c r="C6" s="97"/>
      <c r="D6" s="97"/>
      <c r="E6" s="232"/>
    </row>
    <row r="7" spans="1:5" ht="18" customHeight="1" thickBot="1">
      <c r="A7" s="94"/>
      <c r="B7" s="95"/>
      <c r="C7" s="93"/>
      <c r="D7" s="93"/>
      <c r="E7" s="99" t="s">
        <v>3</v>
      </c>
    </row>
    <row r="8" spans="1:9" s="101" customFormat="1" ht="21" customHeight="1">
      <c r="A8" s="233" t="s">
        <v>4</v>
      </c>
      <c r="B8" s="234" t="s">
        <v>5</v>
      </c>
      <c r="C8" s="100" t="s">
        <v>6</v>
      </c>
      <c r="D8" s="276" t="s">
        <v>7</v>
      </c>
      <c r="E8" s="235"/>
      <c r="I8" s="69"/>
    </row>
    <row r="9" spans="1:5" s="101" customFormat="1" ht="13.5" customHeight="1">
      <c r="A9" s="236" t="s">
        <v>8</v>
      </c>
      <c r="B9" s="237"/>
      <c r="C9" s="238" t="s">
        <v>9</v>
      </c>
      <c r="D9" s="280" t="s">
        <v>10</v>
      </c>
      <c r="E9" s="277" t="s">
        <v>11</v>
      </c>
    </row>
    <row r="10" spans="1:5" s="67" customFormat="1" ht="12" thickBot="1">
      <c r="A10" s="239">
        <v>1</v>
      </c>
      <c r="B10" s="240">
        <v>2</v>
      </c>
      <c r="C10" s="240">
        <v>3</v>
      </c>
      <c r="D10" s="240">
        <v>4</v>
      </c>
      <c r="E10" s="278">
        <v>5</v>
      </c>
    </row>
    <row r="11" spans="1:5" s="69" customFormat="1" ht="34.5" customHeight="1" thickBot="1" thickTop="1">
      <c r="A11" s="25">
        <v>754</v>
      </c>
      <c r="B11" s="273" t="s">
        <v>35</v>
      </c>
      <c r="C11" s="197" t="s">
        <v>63</v>
      </c>
      <c r="D11" s="27">
        <f>D12</f>
        <v>2561</v>
      </c>
      <c r="E11" s="198">
        <f>E12</f>
        <v>2561</v>
      </c>
    </row>
    <row r="12" spans="1:5" s="69" customFormat="1" ht="21" customHeight="1" thickTop="1">
      <c r="A12" s="199">
        <v>75495</v>
      </c>
      <c r="B12" s="200" t="s">
        <v>17</v>
      </c>
      <c r="C12" s="209"/>
      <c r="D12" s="281">
        <f>SUM(D14:D15)</f>
        <v>2561</v>
      </c>
      <c r="E12" s="201">
        <f>SUM(E14:E15)</f>
        <v>2561</v>
      </c>
    </row>
    <row r="13" spans="1:5" s="69" customFormat="1" ht="42.75" customHeight="1">
      <c r="A13" s="122"/>
      <c r="B13" s="274" t="s">
        <v>68</v>
      </c>
      <c r="C13" s="184"/>
      <c r="D13" s="123"/>
      <c r="E13" s="275"/>
    </row>
    <row r="14" spans="1:5" s="69" customFormat="1" ht="19.5" customHeight="1">
      <c r="A14" s="241">
        <v>4210</v>
      </c>
      <c r="B14" s="242" t="s">
        <v>18</v>
      </c>
      <c r="C14" s="184"/>
      <c r="D14" s="65">
        <v>2561</v>
      </c>
      <c r="E14" s="275"/>
    </row>
    <row r="15" spans="1:5" s="69" customFormat="1" ht="23.25" customHeight="1" thickBot="1">
      <c r="A15" s="243">
        <v>4300</v>
      </c>
      <c r="B15" s="211" t="s">
        <v>13</v>
      </c>
      <c r="C15" s="244"/>
      <c r="D15" s="283"/>
      <c r="E15" s="284">
        <v>2561</v>
      </c>
    </row>
    <row r="16" spans="1:5" s="71" customFormat="1" ht="23.25" customHeight="1" thickBot="1" thickTop="1">
      <c r="A16" s="245"/>
      <c r="B16" s="246" t="s">
        <v>26</v>
      </c>
      <c r="C16" s="247"/>
      <c r="D16" s="282">
        <f>D11</f>
        <v>2561</v>
      </c>
      <c r="E16" s="279">
        <f>E11</f>
        <v>2561</v>
      </c>
    </row>
    <row r="17" spans="1:5" s="71" customFormat="1" ht="15.75" thickTop="1">
      <c r="A17" s="248"/>
      <c r="B17" s="248"/>
      <c r="C17" s="249"/>
      <c r="D17" s="249"/>
      <c r="E17" s="250"/>
    </row>
    <row r="18" spans="1:5" s="71" customFormat="1" ht="15">
      <c r="A18" s="248"/>
      <c r="B18" s="248"/>
      <c r="C18" s="249"/>
      <c r="D18" s="249"/>
      <c r="E18" s="248"/>
    </row>
    <row r="19" spans="1:5" s="71" customFormat="1" ht="15">
      <c r="A19" s="248"/>
      <c r="B19" s="248"/>
      <c r="C19" s="249"/>
      <c r="D19" s="249"/>
      <c r="E19" s="248"/>
    </row>
    <row r="20" spans="1:5" s="71" customFormat="1" ht="15">
      <c r="A20" s="248"/>
      <c r="B20" s="248"/>
      <c r="C20" s="249"/>
      <c r="D20" s="249"/>
      <c r="E20" s="248"/>
    </row>
    <row r="21" spans="1:5" s="69" customFormat="1" ht="15">
      <c r="A21" s="248"/>
      <c r="B21" s="248"/>
      <c r="C21" s="249"/>
      <c r="D21" s="249"/>
      <c r="E21" s="248"/>
    </row>
    <row r="22" spans="1:5" s="69" customFormat="1" ht="15.75">
      <c r="A22" s="89"/>
      <c r="B22" s="89"/>
      <c r="C22" s="231"/>
      <c r="D22" s="231"/>
      <c r="E22" s="89"/>
    </row>
    <row r="23" spans="1:5" s="69" customFormat="1" ht="15.75">
      <c r="A23" s="89"/>
      <c r="B23" s="89"/>
      <c r="C23" s="231"/>
      <c r="D23" s="231"/>
      <c r="E23" s="89"/>
    </row>
    <row r="24" spans="1:5" s="251" customFormat="1" ht="15.75">
      <c r="A24" s="89"/>
      <c r="B24" s="89"/>
      <c r="C24" s="231"/>
      <c r="D24" s="231"/>
      <c r="E24" s="89"/>
    </row>
    <row r="25" spans="1:5" s="252" customFormat="1" ht="15.75">
      <c r="A25" s="89"/>
      <c r="B25" s="89"/>
      <c r="C25" s="231"/>
      <c r="D25" s="231"/>
      <c r="E25" s="89"/>
    </row>
    <row r="26" spans="1:5" s="248" customFormat="1" ht="15.75">
      <c r="A26" s="89"/>
      <c r="B26" s="89"/>
      <c r="C26" s="231"/>
      <c r="D26" s="231"/>
      <c r="E26" s="89"/>
    </row>
    <row r="27" spans="1:5" s="248" customFormat="1" ht="15.75">
      <c r="A27" s="89"/>
      <c r="B27" s="89"/>
      <c r="C27" s="231"/>
      <c r="D27" s="231"/>
      <c r="E27" s="89"/>
    </row>
    <row r="28" spans="1:5" s="248" customFormat="1" ht="15.75">
      <c r="A28" s="89"/>
      <c r="B28" s="89"/>
      <c r="C28" s="231"/>
      <c r="D28" s="231"/>
      <c r="E28" s="89"/>
    </row>
    <row r="29" spans="1:5" s="248" customFormat="1" ht="15.75">
      <c r="A29" s="89"/>
      <c r="B29" s="89"/>
      <c r="C29" s="231"/>
      <c r="D29" s="231"/>
      <c r="E29" s="89"/>
    </row>
    <row r="30" spans="1:5" s="248" customFormat="1" ht="15.75">
      <c r="A30" s="89"/>
      <c r="B30" s="89"/>
      <c r="C30" s="231"/>
      <c r="D30" s="231"/>
      <c r="E30" s="89"/>
    </row>
    <row r="31" spans="1:5" s="248" customFormat="1" ht="15.75">
      <c r="A31" s="89"/>
      <c r="B31" s="89"/>
      <c r="C31" s="231"/>
      <c r="D31" s="231"/>
      <c r="E31" s="89"/>
    </row>
    <row r="32" spans="1:5" s="248" customFormat="1" ht="15.75">
      <c r="A32" s="89"/>
      <c r="B32" s="89"/>
      <c r="C32" s="231"/>
      <c r="D32" s="231"/>
      <c r="E32" s="89"/>
    </row>
  </sheetData>
  <printOptions horizontalCentered="1"/>
  <pageMargins left="0" right="0" top="0.984251968503937" bottom="0.984251968503937" header="0.5118110236220472" footer="0.5118110236220472"/>
  <pageSetup firstPageNumber="14" useFirstPageNumber="1" horizontalDpi="600" verticalDpi="6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szpak</cp:lastModifiedBy>
  <cp:lastPrinted>2010-11-02T07:53:27Z</cp:lastPrinted>
  <dcterms:created xsi:type="dcterms:W3CDTF">2010-06-18T11:14:47Z</dcterms:created>
  <dcterms:modified xsi:type="dcterms:W3CDTF">2010-11-04T08:18:06Z</dcterms:modified>
  <cp:category/>
  <cp:version/>
  <cp:contentType/>
  <cp:contentStatus/>
</cp:coreProperties>
</file>