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1"/>
  </bookViews>
  <sheets>
    <sheet name="Zal nr 1" sheetId="1" r:id="rId1"/>
    <sheet name="Zal nr 2" sheetId="2" r:id="rId2"/>
    <sheet name="Zal nr 3" sheetId="3" r:id="rId3"/>
  </sheets>
  <definedNames>
    <definedName name="_xlnm.Print_Titles" localSheetId="0">'Zal nr 1'!$8:$10</definedName>
    <definedName name="_xlnm.Print_Titles" localSheetId="1">'Zal nr 2'!$8:$10</definedName>
    <definedName name="_xlnm.Print_Titles" localSheetId="2">'Zal nr 3'!$8:$10</definedName>
  </definedNames>
  <calcPr fullCalcOnLoad="1"/>
</workbook>
</file>

<file path=xl/sharedStrings.xml><?xml version="1.0" encoding="utf-8"?>
<sst xmlns="http://schemas.openxmlformats.org/spreadsheetml/2006/main" count="205" uniqueCount="104">
  <si>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</si>
  <si>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</si>
  <si>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</si>
  <si>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</si>
  <si>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</si>
  <si>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</si>
  <si>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</si>
  <si>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</si>
  <si>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</si>
  <si>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</si>
  <si>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Zmniejszenia</t>
  </si>
  <si>
    <t>TRANSPORT I ŁĄCZNOŚĆ</t>
  </si>
  <si>
    <t>IK</t>
  </si>
  <si>
    <t>Pozostała działalność</t>
  </si>
  <si>
    <t>ADMINISTRACJA PUBLICZNA</t>
  </si>
  <si>
    <t>Zakup materiałów i wyposażenia</t>
  </si>
  <si>
    <t>Wynagrodzenia bezosobowe</t>
  </si>
  <si>
    <t>Zakup usług pozostałych</t>
  </si>
  <si>
    <t>POMOC SPOŁECZNA</t>
  </si>
  <si>
    <t>KS</t>
  </si>
  <si>
    <t>Składki na ubezpieczenia społeczne</t>
  </si>
  <si>
    <t>OGÓŁEM</t>
  </si>
  <si>
    <t>per saldo</t>
  </si>
  <si>
    <t>SO</t>
  </si>
  <si>
    <t>Komisje poborowe</t>
  </si>
  <si>
    <t>Wynagrodzenie osobowe pracowników</t>
  </si>
  <si>
    <t>Składki na FP</t>
  </si>
  <si>
    <t>OA</t>
  </si>
  <si>
    <t>Zakup usług remontowych</t>
  </si>
  <si>
    <t>Zakup akcesoriów komputerowych, w tym programów i licencji</t>
  </si>
  <si>
    <t>Dodatkowe wynagrodzenia roczne</t>
  </si>
  <si>
    <t>Drogi wewnętrzne</t>
  </si>
  <si>
    <t>RO "Lechitów"</t>
  </si>
  <si>
    <t>GOSPODARKA KOMUNALNA I OCHRONA ŚRODOWISKA</t>
  </si>
  <si>
    <t>RÓŻNE ROZLICZENIA</t>
  </si>
  <si>
    <t>Rezerwy ogólne i celowe</t>
  </si>
  <si>
    <t>Koszty postępowania sądowego i prokuratorskiego</t>
  </si>
  <si>
    <t>Odpis na ZFŚS</t>
  </si>
  <si>
    <t>BRM</t>
  </si>
  <si>
    <t>RO "Śródmieście"</t>
  </si>
  <si>
    <t>RO "Na Skarpie"</t>
  </si>
  <si>
    <t>RO "Unii Europejskiej"</t>
  </si>
  <si>
    <t>Zakup materiałów papierniczych do sprzętu drukarskiego i urządzeń kserograficznych</t>
  </si>
  <si>
    <t>Podróże służbowe krajowe</t>
  </si>
  <si>
    <t>Składki na Fundusz Pracy</t>
  </si>
  <si>
    <t xml:space="preserve">Różne opłaty i składki </t>
  </si>
  <si>
    <t>POZOSTAŁE ZADANIA W ZAKRESIE POLITYKI SPOŁECZNEJ</t>
  </si>
  <si>
    <r>
      <t>Opłaty czynszowe za pomieszczenia biurowe</t>
    </r>
    <r>
      <rPr>
        <i/>
        <sz val="10"/>
        <rFont val="Times New Roman"/>
        <family val="1"/>
      </rPr>
      <t xml:space="preserve"> </t>
    </r>
  </si>
  <si>
    <t>Oświetlenie ulic, placów i dróg</t>
  </si>
  <si>
    <r>
      <t>Zakup energii</t>
    </r>
    <r>
      <rPr>
        <i/>
        <sz val="10"/>
        <rFont val="Times New Roman"/>
        <family val="1"/>
      </rPr>
      <t xml:space="preserve"> - RO "Śródmieście"</t>
    </r>
  </si>
  <si>
    <t>RO " Śródmieście"</t>
  </si>
  <si>
    <r>
      <t xml:space="preserve">Składki na ubezpieczenia społeczne                      </t>
    </r>
    <r>
      <rPr>
        <i/>
        <sz val="10"/>
        <rFont val="Times New Roman"/>
        <family val="1"/>
      </rPr>
      <t xml:space="preserve"> </t>
    </r>
  </si>
  <si>
    <t>RO " Na Skarpie"</t>
  </si>
  <si>
    <t>Gospodarka ściekowa i ochrona wód</t>
  </si>
  <si>
    <t>Zakup usług obejmujacych wykonnie ekspertyz, analiz i opinii</t>
  </si>
  <si>
    <t>RWZ</t>
  </si>
  <si>
    <t xml:space="preserve">Zasiłki i pomoc w naturze orz składki na ubezpieczenia emerytalne i rentowe  </t>
  </si>
  <si>
    <t>Świadczenia społeczne</t>
  </si>
  <si>
    <t>"Koszaliński program integracji społecznej START"</t>
  </si>
  <si>
    <t>Zakup usług zdrowotnych</t>
  </si>
  <si>
    <t>Zakup usług dostępu do sieci internet</t>
  </si>
  <si>
    <t xml:space="preserve">Opłaty z tytułu zakupu usług lelekomunikacyjnych tefonii komórkowej </t>
  </si>
  <si>
    <t>Opłaty z tytułu zakupu usług lelekomunikacyjnych tefonii stacjonarnej</t>
  </si>
  <si>
    <t>OCHRONA ZDROWIA</t>
  </si>
  <si>
    <t>Programy polityki zdrowotnej</t>
  </si>
  <si>
    <t>DOCHODY</t>
  </si>
  <si>
    <t>754</t>
  </si>
  <si>
    <t>BEZPIECZEŃSTWO PUBLICZNE I OCHRONA PRZECIWPOŻAROWA</t>
  </si>
  <si>
    <t>BZK</t>
  </si>
  <si>
    <t>75411</t>
  </si>
  <si>
    <t>Komendy powiatowe Państwowej Straży pożarnej</t>
  </si>
  <si>
    <t>Dotacje celowe otrzymane z budżetu państwa na zadania  bieżące z zakresu administracji rządowej oraz inne zadania zlecone ustawami realizowane przez powiat</t>
  </si>
  <si>
    <t>OŚWIATA I WYCHOWANIE</t>
  </si>
  <si>
    <t>E</t>
  </si>
  <si>
    <t>Dotacje celowe otrzymane z budżetu państwa na realizację własnych zadań bieżących gmin</t>
  </si>
  <si>
    <t>Załącznik nr 2 do Zarządzenia</t>
  </si>
  <si>
    <t>Centrum Kształcenia Ustawicznego i Praktycznego oraz Ośrodki Dkształcania Zawodowego</t>
  </si>
  <si>
    <t>Dokształcanie i doskonalenie nauczycieli</t>
  </si>
  <si>
    <t>Szkolenia pracowników niebędących członkami korpusu służby cywilnej</t>
  </si>
  <si>
    <t>Podróże służbowe zagraniczne</t>
  </si>
  <si>
    <r>
      <t xml:space="preserve">Wydatki inwestycyjne jednostek budżetowych </t>
    </r>
    <r>
      <rPr>
        <sz val="8"/>
        <rFont val="Times New Roman"/>
        <family val="1"/>
      </rPr>
      <t>(elewacja budynku II LO)</t>
    </r>
  </si>
  <si>
    <t>Szkoły podstawowe</t>
  </si>
  <si>
    <r>
      <t xml:space="preserve">Wydatki inwestycyjne jednostek budżetowych </t>
    </r>
    <r>
      <rPr>
        <sz val="8"/>
        <rFont val="Times New Roman"/>
        <family val="1"/>
      </rPr>
      <t>(boiski sportowe ZS nr 13)</t>
    </r>
  </si>
  <si>
    <r>
      <t xml:space="preserve">Zakup usług remontowych </t>
    </r>
    <r>
      <rPr>
        <sz val="8"/>
        <rFont val="Times New Roman"/>
        <family val="1"/>
      </rPr>
      <t>(remonty RO)</t>
    </r>
  </si>
  <si>
    <t xml:space="preserve">Zakup usług remontowych </t>
  </si>
  <si>
    <r>
      <t>Zakup usług pozostałych</t>
    </r>
    <r>
      <rPr>
        <sz val="8"/>
        <rFont val="Times New Roman"/>
        <family val="1"/>
      </rPr>
      <t xml:space="preserve"> (imprezy organizowane przez szkoły)</t>
    </r>
  </si>
  <si>
    <t>Wydatki osobowe niezaliczane do uposażeń wypłacane żołnierzom i funkcjonariuszom</t>
  </si>
  <si>
    <t>Uposażenia żołnierzy zawodowych i nadterminowych oraz funkcjonariuszy</t>
  </si>
  <si>
    <t>Pozoztałe należności żołnierzy zawodowych i nadterminowych oraz funkcjonariuszy</t>
  </si>
  <si>
    <t>Dodatkowe uposażenie roczne dla żołnierzy zawodowych oraz nagrody roczne dla funkcjonariuszy</t>
  </si>
  <si>
    <t>Drogi publiczne gminne</t>
  </si>
  <si>
    <t>ZMIANY W   PLANIE  DOCHODÓW  I  WYDATKÓW   NA  ZADANIA  WŁASNE   GMINY   W  2009  ROKU</t>
  </si>
  <si>
    <r>
      <t xml:space="preserve">Rezerwa celowa </t>
    </r>
    <r>
      <rPr>
        <sz val="10"/>
        <rFont val="Times New Roman"/>
        <family val="1"/>
      </rPr>
      <t xml:space="preserve">- </t>
    </r>
    <r>
      <rPr>
        <i/>
        <sz val="10"/>
        <rFont val="Times New Roman"/>
        <family val="1"/>
      </rPr>
      <t>na realizację zadań dofinanowywanych ze  środków zewnętrznych</t>
    </r>
    <r>
      <rPr>
        <b/>
        <i/>
        <sz val="10"/>
        <rFont val="Times New Roman"/>
        <family val="1"/>
      </rPr>
      <t xml:space="preserve">           </t>
    </r>
    <r>
      <rPr>
        <b/>
        <sz val="10"/>
        <rFont val="Times New Roman"/>
        <family val="1"/>
      </rPr>
      <t xml:space="preserve">      </t>
    </r>
  </si>
  <si>
    <t>Załącznik nr 3 do Zarządzenia</t>
  </si>
  <si>
    <t>ZMIANA  W  PLANIE   WYDATKÓW   NA  ZADANIA  WŁASNE   POWIATU  W  2009  ROKU</t>
  </si>
  <si>
    <t>ZMIANY PLANU  DOCHODÓW  I  WYDATKÓW NA  ZADANIA  ZLECONE POWIATOWI  Z ZAKRESU ADMINISTRACJI RZĄDOWEJ                                                                             W  2009  ROKU</t>
  </si>
  <si>
    <t>Oddziały przedszkolne w szkołach podsawowych</t>
  </si>
  <si>
    <t>Gimnazja</t>
  </si>
  <si>
    <t>Zespoły obsługi ekonomiczno-administracyjnej szkół i przedszkoli</t>
  </si>
  <si>
    <t>Urząd Miejski</t>
  </si>
  <si>
    <t>Nr 354/ 1441 /09</t>
  </si>
  <si>
    <t>z dnia  28  kwietnia 2009 r.</t>
  </si>
  <si>
    <t>Nr  354 / 1441/ 09</t>
  </si>
  <si>
    <t>z dnia 28  kwietnia 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</si>
</sst>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21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2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vertical="center" wrapText="1"/>
      <protection locked="0"/>
    </xf>
    <xf numFmtId="0" fontId="9" fillId="0" borderId="13" xfId="0" applyNumberFormat="1" applyFont="1" applyFill="1" applyBorder="1" applyAlignment="1" applyProtection="1">
      <alignment vertical="center" wrapText="1"/>
      <protection locked="0"/>
    </xf>
    <xf numFmtId="0" fontId="11" fillId="0" borderId="9" xfId="0" applyNumberFormat="1" applyFont="1" applyFill="1" applyBorder="1" applyAlignment="1" applyProtection="1">
      <alignment vertical="center" wrapText="1"/>
      <protection locked="0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/>
    </xf>
    <xf numFmtId="0" fontId="5" fillId="0" borderId="20" xfId="0" applyFont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9" fillId="0" borderId="23" xfId="0" applyNumberFormat="1" applyFont="1" applyFill="1" applyBorder="1" applyAlignment="1" applyProtection="1">
      <alignment vertical="center" wrapText="1"/>
      <protection locked="0"/>
    </xf>
    <xf numFmtId="0" fontId="9" fillId="0" borderId="24" xfId="0" applyNumberFormat="1" applyFont="1" applyFill="1" applyBorder="1" applyAlignment="1" applyProtection="1">
      <alignment vertical="center" wrapText="1"/>
      <protection locked="0"/>
    </xf>
    <xf numFmtId="0" fontId="9" fillId="0" borderId="25" xfId="0" applyNumberFormat="1" applyFont="1" applyFill="1" applyBorder="1" applyAlignment="1" applyProtection="1">
      <alignment vertical="center" wrapText="1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>
      <alignment horizontal="centerContinuous" vertical="center" wrapText="1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9" fontId="15" fillId="0" borderId="0" xfId="19" applyFont="1" applyFill="1" applyBorder="1" applyAlignment="1" applyProtection="1">
      <alignment/>
      <protection locked="0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Border="1" applyAlignment="1">
      <alignment horizontal="centerContinuous" vertical="center"/>
    </xf>
    <xf numFmtId="0" fontId="9" fillId="0" borderId="28" xfId="0" applyNumberFormat="1" applyFont="1" applyFill="1" applyBorder="1" applyAlignment="1" applyProtection="1">
      <alignment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>
      <alignment horizontal="right" vertical="center"/>
    </xf>
    <xf numFmtId="0" fontId="16" fillId="0" borderId="6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9" fillId="0" borderId="29" xfId="0" applyNumberFormat="1" applyFont="1" applyFill="1" applyBorder="1" applyAlignment="1" applyProtection="1">
      <alignment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3" fontId="9" fillId="0" borderId="32" xfId="0" applyNumberFormat="1" applyFont="1" applyFill="1" applyBorder="1" applyAlignment="1" applyProtection="1">
      <alignment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11" fillId="0" borderId="22" xfId="0" applyNumberFormat="1" applyFont="1" applyFill="1" applyBorder="1" applyAlignment="1" applyProtection="1">
      <alignment vertical="center"/>
      <protection locked="0"/>
    </xf>
    <xf numFmtId="164" fontId="17" fillId="0" borderId="6" xfId="20" applyNumberFormat="1" applyFont="1" applyFill="1" applyBorder="1" applyAlignment="1" applyProtection="1">
      <alignment vertical="center" wrapText="1"/>
      <protection locked="0"/>
    </xf>
    <xf numFmtId="164" fontId="11" fillId="0" borderId="12" xfId="20" applyNumberFormat="1" applyFont="1" applyFill="1" applyBorder="1" applyAlignment="1" applyProtection="1">
      <alignment vertical="center" wrapText="1"/>
      <protection locked="0"/>
    </xf>
    <xf numFmtId="164" fontId="16" fillId="0" borderId="12" xfId="20" applyNumberFormat="1" applyFont="1" applyFill="1" applyBorder="1" applyAlignment="1" applyProtection="1">
      <alignment vertical="center" wrapText="1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3" fontId="11" fillId="0" borderId="6" xfId="0" applyNumberFormat="1" applyFont="1" applyFill="1" applyBorder="1" applyAlignment="1" applyProtection="1">
      <alignment vertical="center" wrapText="1"/>
      <protection locked="0"/>
    </xf>
    <xf numFmtId="3" fontId="12" fillId="0" borderId="24" xfId="0" applyNumberFormat="1" applyFont="1" applyFill="1" applyBorder="1" applyAlignment="1" applyProtection="1">
      <alignment vertical="center" wrapText="1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3" fontId="11" fillId="0" borderId="35" xfId="0" applyNumberFormat="1" applyFont="1" applyFill="1" applyBorder="1" applyAlignment="1" applyProtection="1">
      <alignment horizontal="right" vertical="center"/>
      <protection locked="0"/>
    </xf>
    <xf numFmtId="0" fontId="11" fillId="0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7" xfId="0" applyNumberFormat="1" applyFont="1" applyFill="1" applyBorder="1" applyAlignment="1" applyProtection="1">
      <alignment vertical="center" wrapText="1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7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0" fontId="5" fillId="0" borderId="39" xfId="0" applyFont="1" applyBorder="1" applyAlignment="1">
      <alignment horizontal="center" vertical="center"/>
    </xf>
    <xf numFmtId="0" fontId="8" fillId="0" borderId="39" xfId="0" applyNumberFormat="1" applyFont="1" applyFill="1" applyBorder="1" applyAlignment="1" applyProtection="1">
      <alignment horizontal="center" vertical="center"/>
      <protection locked="0"/>
    </xf>
    <xf numFmtId="3" fontId="12" fillId="0" borderId="35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0" fontId="11" fillId="0" borderId="7" xfId="0" applyNumberFormat="1" applyFont="1" applyFill="1" applyBorder="1" applyAlignment="1" applyProtection="1">
      <alignment vertical="center" wrapText="1"/>
      <protection locked="0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3" fontId="16" fillId="0" borderId="22" xfId="0" applyNumberFormat="1" applyFont="1" applyFill="1" applyBorder="1" applyAlignment="1" applyProtection="1">
      <alignment horizontal="right" vertical="center"/>
      <protection locked="0"/>
    </xf>
    <xf numFmtId="3" fontId="11" fillId="0" borderId="35" xfId="0" applyNumberFormat="1" applyFont="1" applyFill="1" applyBorder="1" applyAlignment="1" applyProtection="1">
      <alignment vertical="center"/>
      <protection locked="0"/>
    </xf>
    <xf numFmtId="0" fontId="8" fillId="0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NumberFormat="1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>
      <alignment horizontal="center" vertical="center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3" fontId="9" fillId="0" borderId="18" xfId="0" applyNumberFormat="1" applyFont="1" applyFill="1" applyBorder="1" applyAlignment="1" applyProtection="1">
      <alignment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42" xfId="0" applyNumberFormat="1" applyFont="1" applyFill="1" applyBorder="1" applyAlignment="1" applyProtection="1">
      <alignment vertical="center" wrapText="1"/>
      <protection locked="0"/>
    </xf>
    <xf numFmtId="164" fontId="10" fillId="0" borderId="24" xfId="0" applyNumberFormat="1" applyFont="1" applyFill="1" applyBorder="1" applyAlignment="1" applyProtection="1">
      <alignment horizontal="center" vertical="center"/>
      <protection locked="0"/>
    </xf>
    <xf numFmtId="3" fontId="9" fillId="0" borderId="42" xfId="0" applyNumberFormat="1" applyFont="1" applyFill="1" applyBorder="1" applyAlignment="1" applyProtection="1">
      <alignment vertical="center"/>
      <protection locked="0"/>
    </xf>
    <xf numFmtId="3" fontId="9" fillId="0" borderId="43" xfId="0" applyNumberFormat="1" applyFont="1" applyFill="1" applyBorder="1" applyAlignment="1" applyProtection="1">
      <alignment vertical="center"/>
      <protection locked="0"/>
    </xf>
    <xf numFmtId="3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8" fillId="0" borderId="45" xfId="0" applyNumberFormat="1" applyFont="1" applyFill="1" applyBorder="1" applyAlignment="1" applyProtection="1">
      <alignment horizontal="center"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3" fontId="11" fillId="0" borderId="46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Border="1" applyAlignment="1">
      <alignment horizontal="right" vertical="center"/>
    </xf>
    <xf numFmtId="0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9" fillId="0" borderId="48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16" xfId="0" applyNumberFormat="1" applyFont="1" applyFill="1" applyBorder="1" applyAlignment="1" applyProtection="1">
      <alignment horizontal="center" vertical="top" wrapText="1"/>
      <protection locked="0"/>
    </xf>
    <xf numFmtId="0" fontId="7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0" fontId="9" fillId="0" borderId="50" xfId="0" applyNumberFormat="1" applyFont="1" applyFill="1" applyBorder="1" applyAlignment="1" applyProtection="1">
      <alignment horizontal="center" vertical="center"/>
      <protection locked="0"/>
    </xf>
    <xf numFmtId="3" fontId="11" fillId="0" borderId="7" xfId="0" applyNumberFormat="1" applyFont="1" applyFill="1" applyBorder="1" applyAlignment="1" applyProtection="1">
      <alignment horizontal="right" vertical="center"/>
      <protection locked="0"/>
    </xf>
    <xf numFmtId="0" fontId="9" fillId="0" borderId="25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41" xfId="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15" fillId="0" borderId="17" xfId="0" applyFont="1" applyBorder="1" applyAlignment="1">
      <alignment/>
    </xf>
    <xf numFmtId="0" fontId="13" fillId="0" borderId="18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Continuous" vertical="center"/>
    </xf>
    <xf numFmtId="3" fontId="14" fillId="0" borderId="32" xfId="0" applyNumberFormat="1" applyFont="1" applyBorder="1" applyAlignment="1">
      <alignment horizontal="centerContinuous" vertical="center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horizontal="right" vertical="center"/>
      <protection locked="0"/>
    </xf>
    <xf numFmtId="3" fontId="12" fillId="0" borderId="7" xfId="0" applyNumberFormat="1" applyFont="1" applyFill="1" applyBorder="1" applyAlignment="1" applyProtection="1">
      <alignment vertical="center"/>
      <protection locked="0"/>
    </xf>
    <xf numFmtId="3" fontId="11" fillId="0" borderId="29" xfId="0" applyNumberFormat="1" applyFont="1" applyFill="1" applyBorder="1" applyAlignment="1" applyProtection="1">
      <alignment vertical="center"/>
      <protection locked="0"/>
    </xf>
    <xf numFmtId="166" fontId="4" fillId="0" borderId="18" xfId="15" applyNumberFormat="1" applyFont="1" applyBorder="1" applyAlignment="1">
      <alignment vertical="center"/>
    </xf>
    <xf numFmtId="166" fontId="4" fillId="0" borderId="51" xfId="15" applyNumberFormat="1" applyFont="1" applyBorder="1" applyAlignment="1">
      <alignment vertical="center"/>
    </xf>
    <xf numFmtId="166" fontId="4" fillId="0" borderId="19" xfId="15" applyNumberFormat="1" applyFont="1" applyBorder="1" applyAlignment="1">
      <alignment vertical="center"/>
    </xf>
    <xf numFmtId="166" fontId="2" fillId="0" borderId="0" xfId="0" applyNumberFormat="1" applyFont="1" applyAlignment="1">
      <alignment/>
    </xf>
    <xf numFmtId="0" fontId="20" fillId="0" borderId="52" xfId="0" applyFont="1" applyBorder="1" applyAlignment="1">
      <alignment horizontal="centerContinuous" vertical="center" wrapText="1"/>
    </xf>
    <xf numFmtId="0" fontId="5" fillId="0" borderId="53" xfId="0" applyFont="1" applyBorder="1" applyAlignment="1">
      <alignment horizontal="center" vertical="center"/>
    </xf>
    <xf numFmtId="0" fontId="8" fillId="0" borderId="54" xfId="0" applyNumberFormat="1" applyFont="1" applyFill="1" applyBorder="1" applyAlignment="1" applyProtection="1">
      <alignment horizontal="center" vertical="center"/>
      <protection locked="0"/>
    </xf>
    <xf numFmtId="0" fontId="10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7" xfId="0" applyNumberFormat="1" applyFont="1" applyFill="1" applyBorder="1" applyAlignment="1" applyProtection="1">
      <alignment horizontal="center" vertical="center"/>
      <protection locked="0"/>
    </xf>
    <xf numFmtId="0" fontId="2" fillId="0" borderId="53" xfId="0" applyNumberFormat="1" applyFont="1" applyFill="1" applyBorder="1" applyAlignment="1" applyProtection="1">
      <alignment horizontal="center" vertical="center"/>
      <protection locked="0"/>
    </xf>
    <xf numFmtId="0" fontId="9" fillId="0" borderId="53" xfId="0" applyNumberFormat="1" applyFont="1" applyFill="1" applyBorder="1" applyAlignment="1" applyProtection="1">
      <alignment horizontal="center" vertical="center"/>
      <protection locked="0"/>
    </xf>
    <xf numFmtId="0" fontId="10" fillId="0" borderId="56" xfId="0" applyNumberFormat="1" applyFont="1" applyFill="1" applyBorder="1" applyAlignment="1" applyProtection="1">
      <alignment horizontal="center" vertical="center"/>
      <protection locked="0"/>
    </xf>
    <xf numFmtId="0" fontId="16" fillId="0" borderId="57" xfId="0" applyNumberFormat="1" applyFont="1" applyFill="1" applyBorder="1" applyAlignment="1" applyProtection="1">
      <alignment horizontal="center" vertical="center"/>
      <protection locked="0"/>
    </xf>
    <xf numFmtId="0" fontId="10" fillId="0" borderId="58" xfId="0" applyNumberFormat="1" applyFont="1" applyFill="1" applyBorder="1" applyAlignment="1" applyProtection="1">
      <alignment horizontal="center" vertical="center"/>
      <protection locked="0"/>
    </xf>
    <xf numFmtId="3" fontId="9" fillId="0" borderId="58" xfId="0" applyNumberFormat="1" applyFont="1" applyFill="1" applyBorder="1" applyAlignment="1" applyProtection="1">
      <alignment vertical="center"/>
      <protection locked="0"/>
    </xf>
    <xf numFmtId="3" fontId="11" fillId="0" borderId="57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11" fillId="0" borderId="57" xfId="0" applyNumberFormat="1" applyFont="1" applyFill="1" applyBorder="1" applyAlignment="1" applyProtection="1">
      <alignment horizontal="right" vertical="center"/>
      <protection locked="0"/>
    </xf>
    <xf numFmtId="0" fontId="10" fillId="0" borderId="54" xfId="0" applyNumberFormat="1" applyFont="1" applyFill="1" applyBorder="1" applyAlignment="1" applyProtection="1">
      <alignment horizontal="center" vertical="center"/>
      <protection locked="0"/>
    </xf>
    <xf numFmtId="0" fontId="10" fillId="0" borderId="57" xfId="0" applyNumberFormat="1" applyFont="1" applyFill="1" applyBorder="1" applyAlignment="1" applyProtection="1">
      <alignment horizontal="center" vertical="center"/>
      <protection locked="0"/>
    </xf>
    <xf numFmtId="0" fontId="9" fillId="0" borderId="55" xfId="0" applyNumberFormat="1" applyFont="1" applyFill="1" applyBorder="1" applyAlignment="1" applyProtection="1">
      <alignment horizontal="center" vertical="center"/>
      <protection locked="0"/>
    </xf>
    <xf numFmtId="0" fontId="9" fillId="0" borderId="58" xfId="0" applyNumberFormat="1" applyFont="1" applyFill="1" applyBorder="1" applyAlignment="1" applyProtection="1">
      <alignment horizontal="center" vertical="center"/>
      <protection locked="0"/>
    </xf>
    <xf numFmtId="0" fontId="12" fillId="0" borderId="54" xfId="0" applyNumberFormat="1" applyFont="1" applyFill="1" applyBorder="1" applyAlignment="1" applyProtection="1">
      <alignment horizontal="center" vertical="center"/>
      <protection locked="0"/>
    </xf>
    <xf numFmtId="0" fontId="11" fillId="0" borderId="57" xfId="0" applyNumberFormat="1" applyFont="1" applyFill="1" applyBorder="1" applyAlignment="1" applyProtection="1">
      <alignment horizontal="center" vertical="center"/>
      <protection locked="0"/>
    </xf>
    <xf numFmtId="0" fontId="11" fillId="0" borderId="56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top" wrapText="1"/>
      <protection locked="0"/>
    </xf>
    <xf numFmtId="0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/>
    </xf>
    <xf numFmtId="0" fontId="14" fillId="0" borderId="55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20" fillId="0" borderId="59" xfId="0" applyFont="1" applyBorder="1" applyAlignment="1">
      <alignment horizontal="centerContinuous" vertical="center" wrapText="1"/>
    </xf>
    <xf numFmtId="0" fontId="5" fillId="0" borderId="60" xfId="0" applyFont="1" applyBorder="1" applyAlignment="1">
      <alignment horizontal="center" vertical="center"/>
    </xf>
    <xf numFmtId="0" fontId="8" fillId="0" borderId="60" xfId="0" applyNumberFormat="1" applyFont="1" applyFill="1" applyBorder="1" applyAlignment="1" applyProtection="1">
      <alignment horizontal="center" vertical="center"/>
      <protection locked="0"/>
    </xf>
    <xf numFmtId="0" fontId="9" fillId="0" borderId="61" xfId="0" applyNumberFormat="1" applyFont="1" applyFill="1" applyBorder="1" applyAlignment="1" applyProtection="1">
      <alignment horizontal="center" vertical="center"/>
      <protection locked="0"/>
    </xf>
    <xf numFmtId="0" fontId="9" fillId="0" borderId="62" xfId="0" applyNumberFormat="1" applyFont="1" applyFill="1" applyBorder="1" applyAlignment="1" applyProtection="1">
      <alignment horizontal="center" vertical="center"/>
      <protection locked="0"/>
    </xf>
    <xf numFmtId="0" fontId="11" fillId="0" borderId="63" xfId="0" applyNumberFormat="1" applyFont="1" applyFill="1" applyBorder="1" applyAlignment="1" applyProtection="1">
      <alignment horizontal="center" vertical="center"/>
      <protection locked="0"/>
    </xf>
    <xf numFmtId="0" fontId="8" fillId="0" borderId="63" xfId="0" applyNumberFormat="1" applyFont="1" applyFill="1" applyBorder="1" applyAlignment="1" applyProtection="1">
      <alignment horizontal="center" vertical="center"/>
      <protection locked="0"/>
    </xf>
    <xf numFmtId="0" fontId="11" fillId="0" borderId="64" xfId="0" applyNumberFormat="1" applyFont="1" applyFill="1" applyBorder="1" applyAlignment="1" applyProtection="1">
      <alignment horizontal="center"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62" xfId="0" applyNumberFormat="1" applyFont="1" applyFill="1" applyBorder="1" applyAlignment="1" applyProtection="1">
      <alignment vertical="center"/>
      <protection locked="0"/>
    </xf>
    <xf numFmtId="3" fontId="11" fillId="0" borderId="63" xfId="0" applyNumberFormat="1" applyFont="1" applyFill="1" applyBorder="1" applyAlignment="1" applyProtection="1">
      <alignment horizontal="right" vertical="center"/>
      <protection locked="0"/>
    </xf>
    <xf numFmtId="3" fontId="4" fillId="0" borderId="61" xfId="0" applyNumberFormat="1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49" fontId="11" fillId="0" borderId="40" xfId="0" applyNumberFormat="1" applyFont="1" applyBorder="1" applyAlignment="1" applyProtection="1">
      <alignment horizontal="left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54" xfId="0" applyNumberFormat="1" applyFont="1" applyFill="1" applyBorder="1" applyAlignment="1" applyProtection="1">
      <alignment horizontal="center" vertical="center"/>
      <protection locked="0"/>
    </xf>
    <xf numFmtId="3" fontId="9" fillId="0" borderId="55" xfId="0" applyNumberFormat="1" applyFont="1" applyFill="1" applyBorder="1" applyAlignment="1" applyProtection="1">
      <alignment horizontal="right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1">
      <selection activeCell="H12" sqref="H12"/>
    </sheetView>
  </sheetViews>
  <sheetFormatPr defaultColWidth="9.00390625" defaultRowHeight="12.75"/>
  <cols>
    <col min="1" max="1" width="7.25390625" style="1" customWidth="1"/>
    <col min="2" max="2" width="38.875" style="1" customWidth="1"/>
    <col min="3" max="3" width="7.00390625" style="2" customWidth="1"/>
    <col min="4" max="4" width="13.375" style="2" customWidth="1"/>
    <col min="5" max="6" width="12.25390625" style="1" customWidth="1"/>
    <col min="7" max="7" width="9.875" style="1" customWidth="1"/>
    <col min="8" max="16384" width="10.00390625" style="1" customWidth="1"/>
  </cols>
  <sheetData>
    <row r="1" spans="5:7" ht="12.75" customHeight="1">
      <c r="E1" s="3" t="s">
        <v>0</v>
      </c>
      <c r="G1" s="3"/>
    </row>
    <row r="2" spans="1:7" ht="12.75" customHeight="1">
      <c r="A2" s="4"/>
      <c r="B2" s="5"/>
      <c r="C2" s="6"/>
      <c r="D2" s="6"/>
      <c r="E2" s="7" t="s">
        <v>100</v>
      </c>
      <c r="G2" s="7"/>
    </row>
    <row r="3" spans="1:7" ht="12.75" customHeight="1">
      <c r="A3" s="4"/>
      <c r="B3" s="5"/>
      <c r="C3" s="6"/>
      <c r="D3" s="6"/>
      <c r="E3" s="7" t="s">
        <v>1</v>
      </c>
      <c r="G3" s="7"/>
    </row>
    <row r="4" spans="1:7" ht="12.75" customHeight="1">
      <c r="A4" s="4"/>
      <c r="B4" s="5"/>
      <c r="C4" s="6"/>
      <c r="D4" s="6"/>
      <c r="E4" s="7" t="s">
        <v>101</v>
      </c>
      <c r="G4" s="7"/>
    </row>
    <row r="5" spans="1:5" ht="8.25" customHeight="1">
      <c r="A5" s="4"/>
      <c r="B5" s="5"/>
      <c r="C5" s="6"/>
      <c r="D5" s="6"/>
      <c r="E5" s="7"/>
    </row>
    <row r="6" spans="1:6" s="11" customFormat="1" ht="36" customHeight="1">
      <c r="A6" s="233" t="s">
        <v>91</v>
      </c>
      <c r="B6" s="233"/>
      <c r="C6" s="233"/>
      <c r="D6" s="233"/>
      <c r="E6" s="233"/>
      <c r="F6" s="233"/>
    </row>
    <row r="7" spans="1:6" s="11" customFormat="1" ht="15" customHeight="1" thickBot="1">
      <c r="A7" s="8"/>
      <c r="B7" s="9"/>
      <c r="C7" s="12"/>
      <c r="D7" s="12"/>
      <c r="F7" s="13" t="s">
        <v>2</v>
      </c>
    </row>
    <row r="8" spans="1:6" s="19" customFormat="1" ht="23.25" customHeight="1">
      <c r="A8" s="14" t="s">
        <v>3</v>
      </c>
      <c r="B8" s="15" t="s">
        <v>4</v>
      </c>
      <c r="C8" s="16" t="s">
        <v>5</v>
      </c>
      <c r="D8" s="172" t="s">
        <v>65</v>
      </c>
      <c r="E8" s="17" t="s">
        <v>6</v>
      </c>
      <c r="F8" s="18"/>
    </row>
    <row r="9" spans="1:6" s="19" customFormat="1" ht="12.75" customHeight="1">
      <c r="A9" s="20" t="s">
        <v>7</v>
      </c>
      <c r="B9" s="21"/>
      <c r="C9" s="195" t="s">
        <v>8</v>
      </c>
      <c r="D9" s="173" t="s">
        <v>10</v>
      </c>
      <c r="E9" s="22" t="s">
        <v>10</v>
      </c>
      <c r="F9" s="105" t="s">
        <v>9</v>
      </c>
    </row>
    <row r="10" spans="1:6" s="26" customFormat="1" ht="9.75" customHeight="1" thickBot="1">
      <c r="A10" s="23">
        <v>1</v>
      </c>
      <c r="B10" s="24">
        <v>2</v>
      </c>
      <c r="C10" s="24">
        <v>3</v>
      </c>
      <c r="D10" s="174">
        <v>4</v>
      </c>
      <c r="E10" s="25">
        <v>5</v>
      </c>
      <c r="F10" s="106">
        <v>6</v>
      </c>
    </row>
    <row r="11" spans="1:6" s="32" customFormat="1" ht="16.5" customHeight="1" thickBot="1" thickTop="1">
      <c r="A11" s="27">
        <v>600</v>
      </c>
      <c r="B11" s="36" t="s">
        <v>11</v>
      </c>
      <c r="C11" s="37" t="s">
        <v>12</v>
      </c>
      <c r="D11" s="175"/>
      <c r="E11" s="140">
        <f>E12+E14+E17</f>
        <v>89000</v>
      </c>
      <c r="F11" s="110">
        <f>F12+F14+F17</f>
        <v>89000</v>
      </c>
    </row>
    <row r="12" spans="1:6" s="32" customFormat="1" ht="22.5" customHeight="1" thickTop="1">
      <c r="A12" s="85">
        <v>60016</v>
      </c>
      <c r="B12" s="84" t="s">
        <v>90</v>
      </c>
      <c r="C12" s="196"/>
      <c r="D12" s="176"/>
      <c r="E12" s="163">
        <f>SUM(E13:E13)</f>
        <v>24000</v>
      </c>
      <c r="F12" s="111"/>
    </row>
    <row r="13" spans="1:6" s="39" customFormat="1" ht="16.5" customHeight="1">
      <c r="A13" s="29">
        <v>4270</v>
      </c>
      <c r="B13" s="31" t="s">
        <v>28</v>
      </c>
      <c r="C13" s="33"/>
      <c r="D13" s="177"/>
      <c r="E13" s="134">
        <v>24000</v>
      </c>
      <c r="F13" s="57"/>
    </row>
    <row r="14" spans="1:6" s="32" customFormat="1" ht="19.5" customHeight="1">
      <c r="A14" s="28">
        <v>60017</v>
      </c>
      <c r="B14" s="42" t="s">
        <v>31</v>
      </c>
      <c r="C14" s="197"/>
      <c r="D14" s="178"/>
      <c r="E14" s="141">
        <f>SUM(E15:E16)</f>
        <v>50000</v>
      </c>
      <c r="F14" s="64">
        <f>SUM(F15:F16)</f>
        <v>50000</v>
      </c>
    </row>
    <row r="15" spans="1:6" s="39" customFormat="1" ht="17.25" customHeight="1">
      <c r="A15" s="29">
        <v>4270</v>
      </c>
      <c r="B15" s="31" t="s">
        <v>28</v>
      </c>
      <c r="C15" s="33"/>
      <c r="D15" s="177"/>
      <c r="E15" s="134">
        <f>50000</f>
        <v>50000</v>
      </c>
      <c r="F15" s="57"/>
    </row>
    <row r="16" spans="1:6" s="39" customFormat="1" ht="17.25" customHeight="1">
      <c r="A16" s="29">
        <v>4300</v>
      </c>
      <c r="B16" s="31" t="s">
        <v>17</v>
      </c>
      <c r="C16" s="33"/>
      <c r="D16" s="177"/>
      <c r="E16" s="134"/>
      <c r="F16" s="57">
        <v>50000</v>
      </c>
    </row>
    <row r="17" spans="1:6" s="26" customFormat="1" ht="19.5" customHeight="1">
      <c r="A17" s="28">
        <v>60095</v>
      </c>
      <c r="B17" s="42" t="s">
        <v>13</v>
      </c>
      <c r="C17" s="198"/>
      <c r="D17" s="179"/>
      <c r="E17" s="164">
        <f>SUM(E18:E21)</f>
        <v>15000</v>
      </c>
      <c r="F17" s="108">
        <f>SUM(F18:F21)</f>
        <v>39000</v>
      </c>
    </row>
    <row r="18" spans="1:6" s="32" customFormat="1" ht="15.75" customHeight="1">
      <c r="A18" s="29">
        <v>4040</v>
      </c>
      <c r="B18" s="31" t="s">
        <v>30</v>
      </c>
      <c r="C18" s="33"/>
      <c r="D18" s="177"/>
      <c r="E18" s="134">
        <v>15000</v>
      </c>
      <c r="F18" s="57"/>
    </row>
    <row r="19" spans="1:6" s="39" customFormat="1" ht="15.75" customHeight="1">
      <c r="A19" s="29">
        <v>4170</v>
      </c>
      <c r="B19" s="92" t="s">
        <v>16</v>
      </c>
      <c r="C19" s="33"/>
      <c r="D19" s="177"/>
      <c r="E19" s="134"/>
      <c r="F19" s="57">
        <f>7150+9000</f>
        <v>16150</v>
      </c>
    </row>
    <row r="20" spans="1:6" s="39" customFormat="1" ht="15.75" customHeight="1">
      <c r="A20" s="29">
        <v>4300</v>
      </c>
      <c r="B20" s="31" t="s">
        <v>17</v>
      </c>
      <c r="C20" s="33"/>
      <c r="D20" s="177"/>
      <c r="E20" s="134"/>
      <c r="F20" s="57">
        <v>15000</v>
      </c>
    </row>
    <row r="21" spans="1:6" s="32" customFormat="1" ht="15.75" customHeight="1" thickBot="1">
      <c r="A21" s="29">
        <v>4440</v>
      </c>
      <c r="B21" s="31" t="s">
        <v>37</v>
      </c>
      <c r="C21" s="33"/>
      <c r="D21" s="177"/>
      <c r="E21" s="134"/>
      <c r="F21" s="57">
        <v>7850</v>
      </c>
    </row>
    <row r="22" spans="1:6" s="32" customFormat="1" ht="19.5" customHeight="1" thickBot="1" thickTop="1">
      <c r="A22" s="27">
        <v>750</v>
      </c>
      <c r="B22" s="36" t="s">
        <v>14</v>
      </c>
      <c r="C22" s="199"/>
      <c r="D22" s="175"/>
      <c r="E22" s="140">
        <f>E23+E25</f>
        <v>9190</v>
      </c>
      <c r="F22" s="110">
        <f>F25</f>
        <v>9190</v>
      </c>
    </row>
    <row r="23" spans="1:6" s="39" customFormat="1" ht="16.5" customHeight="1" thickTop="1">
      <c r="A23" s="28">
        <v>75023</v>
      </c>
      <c r="B23" s="42" t="s">
        <v>99</v>
      </c>
      <c r="C23" s="200"/>
      <c r="D23" s="180"/>
      <c r="E23" s="141">
        <f>E24</f>
        <v>3600</v>
      </c>
      <c r="F23" s="64"/>
    </row>
    <row r="24" spans="1:6" s="39" customFormat="1" ht="12.75" customHeight="1">
      <c r="A24" s="29">
        <v>4110</v>
      </c>
      <c r="B24" s="92" t="s">
        <v>51</v>
      </c>
      <c r="C24" s="33" t="s">
        <v>27</v>
      </c>
      <c r="D24" s="177"/>
      <c r="E24" s="134">
        <v>3600</v>
      </c>
      <c r="F24" s="57"/>
    </row>
    <row r="25" spans="1:6" s="39" customFormat="1" ht="16.5" customHeight="1">
      <c r="A25" s="28">
        <v>75095</v>
      </c>
      <c r="B25" s="63" t="s">
        <v>13</v>
      </c>
      <c r="C25" s="34"/>
      <c r="D25" s="194"/>
      <c r="E25" s="141">
        <f>E29+E32+E35+E36</f>
        <v>5590</v>
      </c>
      <c r="F25" s="64">
        <f>F26+F29+F32+F35+F36</f>
        <v>9190</v>
      </c>
    </row>
    <row r="26" spans="1:6" s="39" customFormat="1" ht="19.5" customHeight="1">
      <c r="A26" s="29">
        <v>4110</v>
      </c>
      <c r="B26" s="92" t="s">
        <v>51</v>
      </c>
      <c r="C26" s="33" t="s">
        <v>38</v>
      </c>
      <c r="D26" s="177"/>
      <c r="E26" s="134"/>
      <c r="F26" s="57">
        <f>F27+F28</f>
        <v>750</v>
      </c>
    </row>
    <row r="27" spans="1:6" s="60" customFormat="1" ht="12.75">
      <c r="A27" s="58"/>
      <c r="B27" s="93" t="s">
        <v>32</v>
      </c>
      <c r="C27" s="201"/>
      <c r="D27" s="181"/>
      <c r="E27" s="165"/>
      <c r="F27" s="112">
        <v>200</v>
      </c>
    </row>
    <row r="28" spans="1:6" s="60" customFormat="1" ht="12.75">
      <c r="A28" s="58"/>
      <c r="B28" s="82" t="s">
        <v>50</v>
      </c>
      <c r="C28" s="201"/>
      <c r="D28" s="181"/>
      <c r="E28" s="165"/>
      <c r="F28" s="112">
        <v>550</v>
      </c>
    </row>
    <row r="29" spans="1:6" s="39" customFormat="1" ht="18" customHeight="1">
      <c r="A29" s="29">
        <v>4170</v>
      </c>
      <c r="B29" s="92" t="s">
        <v>16</v>
      </c>
      <c r="C29" s="33" t="s">
        <v>38</v>
      </c>
      <c r="D29" s="177"/>
      <c r="E29" s="134">
        <f>SUM(E30:E31)</f>
        <v>200</v>
      </c>
      <c r="F29" s="57">
        <f>SUM(F30:F31)</f>
        <v>340</v>
      </c>
    </row>
    <row r="30" spans="1:6" s="60" customFormat="1" ht="12.75">
      <c r="A30" s="58"/>
      <c r="B30" s="93" t="s">
        <v>32</v>
      </c>
      <c r="C30" s="201"/>
      <c r="D30" s="181"/>
      <c r="E30" s="165">
        <v>200</v>
      </c>
      <c r="F30" s="112"/>
    </row>
    <row r="31" spans="1:6" s="60" customFormat="1" ht="12.75">
      <c r="A31" s="58"/>
      <c r="B31" s="93" t="s">
        <v>40</v>
      </c>
      <c r="C31" s="201"/>
      <c r="D31" s="181"/>
      <c r="E31" s="165"/>
      <c r="F31" s="112">
        <v>340</v>
      </c>
    </row>
    <row r="32" spans="1:6" s="39" customFormat="1" ht="18.75" customHeight="1">
      <c r="A32" s="29">
        <v>4210</v>
      </c>
      <c r="B32" s="31" t="s">
        <v>15</v>
      </c>
      <c r="C32" s="33" t="s">
        <v>38</v>
      </c>
      <c r="D32" s="177"/>
      <c r="E32" s="134">
        <f>SUM(E33:E34)</f>
        <v>890</v>
      </c>
      <c r="F32" s="57"/>
    </row>
    <row r="33" spans="1:6" s="60" customFormat="1" ht="12.75">
      <c r="A33" s="58"/>
      <c r="B33" s="59" t="s">
        <v>52</v>
      </c>
      <c r="C33" s="201"/>
      <c r="D33" s="181"/>
      <c r="E33" s="165">
        <v>340</v>
      </c>
      <c r="F33" s="112"/>
    </row>
    <row r="34" spans="1:6" s="60" customFormat="1" ht="12.75">
      <c r="A34" s="58"/>
      <c r="B34" s="82" t="s">
        <v>39</v>
      </c>
      <c r="C34" s="201"/>
      <c r="D34" s="181"/>
      <c r="E34" s="165">
        <v>550</v>
      </c>
      <c r="F34" s="112"/>
    </row>
    <row r="35" spans="1:6" s="39" customFormat="1" ht="21" customHeight="1">
      <c r="A35" s="29">
        <v>4260</v>
      </c>
      <c r="B35" s="31" t="s">
        <v>49</v>
      </c>
      <c r="C35" s="33" t="s">
        <v>38</v>
      </c>
      <c r="D35" s="177"/>
      <c r="E35" s="134"/>
      <c r="F35" s="57">
        <v>4500</v>
      </c>
    </row>
    <row r="36" spans="1:6" s="39" customFormat="1" ht="22.5" customHeight="1">
      <c r="A36" s="29">
        <v>4400</v>
      </c>
      <c r="B36" s="31" t="s">
        <v>47</v>
      </c>
      <c r="C36" s="33" t="s">
        <v>38</v>
      </c>
      <c r="D36" s="177"/>
      <c r="E36" s="134">
        <f>SUM(E37:E38)</f>
        <v>4500</v>
      </c>
      <c r="F36" s="57">
        <f>SUM(F37:F38)</f>
        <v>3600</v>
      </c>
    </row>
    <row r="37" spans="1:6" s="39" customFormat="1" ht="12.75" customHeight="1">
      <c r="A37" s="29"/>
      <c r="B37" s="93" t="s">
        <v>39</v>
      </c>
      <c r="C37" s="33"/>
      <c r="D37" s="177"/>
      <c r="E37" s="165">
        <v>4500</v>
      </c>
      <c r="F37" s="112"/>
    </row>
    <row r="38" spans="1:6" s="39" customFormat="1" ht="16.5" customHeight="1" thickBot="1">
      <c r="A38" s="29"/>
      <c r="B38" s="93" t="s">
        <v>41</v>
      </c>
      <c r="C38" s="33"/>
      <c r="D38" s="177"/>
      <c r="E38" s="165"/>
      <c r="F38" s="112">
        <v>3600</v>
      </c>
    </row>
    <row r="39" spans="1:6" s="39" customFormat="1" ht="20.25" customHeight="1" thickBot="1" thickTop="1">
      <c r="A39" s="27">
        <v>758</v>
      </c>
      <c r="B39" s="36" t="s">
        <v>34</v>
      </c>
      <c r="C39" s="37"/>
      <c r="D39" s="175"/>
      <c r="E39" s="140">
        <f>SUM(E40)</f>
        <v>179340</v>
      </c>
      <c r="F39" s="110"/>
    </row>
    <row r="40" spans="1:6" s="39" customFormat="1" ht="23.25" customHeight="1" thickTop="1">
      <c r="A40" s="38">
        <v>75818</v>
      </c>
      <c r="B40" s="79" t="s">
        <v>35</v>
      </c>
      <c r="C40" s="202"/>
      <c r="D40" s="182"/>
      <c r="E40" s="149">
        <f>SUM(E41:E41)</f>
        <v>179340</v>
      </c>
      <c r="F40" s="56"/>
    </row>
    <row r="41" spans="1:6" s="39" customFormat="1" ht="29.25" customHeight="1" thickBot="1">
      <c r="A41" s="77">
        <v>4810</v>
      </c>
      <c r="B41" s="227" t="s">
        <v>92</v>
      </c>
      <c r="C41" s="228"/>
      <c r="D41" s="229"/>
      <c r="E41" s="151">
        <v>179340</v>
      </c>
      <c r="F41" s="99"/>
    </row>
    <row r="42" spans="1:6" s="32" customFormat="1" ht="20.25" customHeight="1" thickBot="1" thickTop="1">
      <c r="A42" s="27">
        <v>801</v>
      </c>
      <c r="B42" s="36" t="s">
        <v>72</v>
      </c>
      <c r="C42" s="37" t="s">
        <v>73</v>
      </c>
      <c r="D42" s="230">
        <f>D58</f>
        <v>174000</v>
      </c>
      <c r="E42" s="140">
        <f>E43+E50+E52+E58</f>
        <v>208306</v>
      </c>
      <c r="F42" s="122">
        <f>F43+F50+F52+F55+F58</f>
        <v>210306</v>
      </c>
    </row>
    <row r="43" spans="1:6" s="39" customFormat="1" ht="18" customHeight="1" thickTop="1">
      <c r="A43" s="75">
        <v>80101</v>
      </c>
      <c r="B43" s="62" t="s">
        <v>81</v>
      </c>
      <c r="C43" s="202"/>
      <c r="D43" s="183"/>
      <c r="E43" s="149">
        <f>SUM(E44:E49)</f>
        <v>10206</v>
      </c>
      <c r="F43" s="56">
        <f>SUM(F44:F49)</f>
        <v>184900</v>
      </c>
    </row>
    <row r="44" spans="1:6" s="35" customFormat="1" ht="17.25" customHeight="1">
      <c r="A44" s="29">
        <v>4040</v>
      </c>
      <c r="B44" s="31" t="s">
        <v>30</v>
      </c>
      <c r="C44" s="80"/>
      <c r="D44" s="192"/>
      <c r="E44" s="133">
        <v>9006</v>
      </c>
      <c r="F44" s="57"/>
    </row>
    <row r="45" spans="1:6" s="35" customFormat="1" ht="17.25" customHeight="1">
      <c r="A45" s="40">
        <v>4350</v>
      </c>
      <c r="B45" s="153" t="s">
        <v>60</v>
      </c>
      <c r="C45" s="210"/>
      <c r="D45" s="193"/>
      <c r="E45" s="167"/>
      <c r="F45" s="87">
        <v>305</v>
      </c>
    </row>
    <row r="46" spans="1:6" s="35" customFormat="1" ht="30">
      <c r="A46" s="29">
        <v>4370</v>
      </c>
      <c r="B46" s="96" t="s">
        <v>62</v>
      </c>
      <c r="C46" s="209"/>
      <c r="D46" s="192"/>
      <c r="E46" s="133">
        <v>1200</v>
      </c>
      <c r="F46" s="57"/>
    </row>
    <row r="47" spans="1:6" s="35" customFormat="1" ht="15.75" customHeight="1">
      <c r="A47" s="29">
        <v>4410</v>
      </c>
      <c r="B47" s="96" t="s">
        <v>43</v>
      </c>
      <c r="C47" s="209"/>
      <c r="D47" s="192"/>
      <c r="E47" s="133"/>
      <c r="F47" s="57">
        <v>3700</v>
      </c>
    </row>
    <row r="48" spans="1:6" s="35" customFormat="1" ht="30">
      <c r="A48" s="29">
        <v>4750</v>
      </c>
      <c r="B48" s="30" t="s">
        <v>29</v>
      </c>
      <c r="C48" s="80"/>
      <c r="D48" s="192"/>
      <c r="E48" s="133"/>
      <c r="F48" s="57">
        <v>895</v>
      </c>
    </row>
    <row r="49" spans="1:6" s="35" customFormat="1" ht="32.25" customHeight="1">
      <c r="A49" s="29">
        <v>6050</v>
      </c>
      <c r="B49" s="31" t="s">
        <v>82</v>
      </c>
      <c r="C49" s="80"/>
      <c r="D49" s="184"/>
      <c r="E49" s="134"/>
      <c r="F49" s="57">
        <v>180000</v>
      </c>
    </row>
    <row r="50" spans="1:6" s="39" customFormat="1" ht="27" customHeight="1">
      <c r="A50" s="150">
        <v>80103</v>
      </c>
      <c r="B50" s="63" t="s">
        <v>96</v>
      </c>
      <c r="C50" s="34"/>
      <c r="D50" s="232"/>
      <c r="E50" s="141">
        <f>E51</f>
        <v>100</v>
      </c>
      <c r="F50" s="64"/>
    </row>
    <row r="51" spans="1:6" s="35" customFormat="1" ht="17.25" customHeight="1">
      <c r="A51" s="29">
        <v>4040</v>
      </c>
      <c r="B51" s="31" t="s">
        <v>30</v>
      </c>
      <c r="C51" s="80"/>
      <c r="D51" s="192"/>
      <c r="E51" s="133">
        <v>100</v>
      </c>
      <c r="F51" s="57"/>
    </row>
    <row r="52" spans="1:6" s="39" customFormat="1" ht="18" customHeight="1">
      <c r="A52" s="150">
        <v>80110</v>
      </c>
      <c r="B52" s="63" t="s">
        <v>97</v>
      </c>
      <c r="C52" s="34"/>
      <c r="D52" s="232"/>
      <c r="E52" s="141">
        <f>SUM(E53:E54)</f>
        <v>1000</v>
      </c>
      <c r="F52" s="64">
        <f>SUM(F53:F54)</f>
        <v>2000</v>
      </c>
    </row>
    <row r="53" spans="1:6" s="35" customFormat="1" ht="17.25" customHeight="1">
      <c r="A53" s="29">
        <v>4040</v>
      </c>
      <c r="B53" s="31" t="s">
        <v>30</v>
      </c>
      <c r="C53" s="80"/>
      <c r="D53" s="192"/>
      <c r="E53" s="133">
        <v>1000</v>
      </c>
      <c r="F53" s="57"/>
    </row>
    <row r="54" spans="1:6" s="35" customFormat="1" ht="15.75" customHeight="1">
      <c r="A54" s="29">
        <v>4410</v>
      </c>
      <c r="B54" s="96" t="s">
        <v>43</v>
      </c>
      <c r="C54" s="209"/>
      <c r="D54" s="192"/>
      <c r="E54" s="133"/>
      <c r="F54" s="57">
        <v>2000</v>
      </c>
    </row>
    <row r="55" spans="1:6" s="39" customFormat="1" ht="28.5" customHeight="1">
      <c r="A55" s="150">
        <v>80114</v>
      </c>
      <c r="B55" s="63" t="s">
        <v>98</v>
      </c>
      <c r="C55" s="34"/>
      <c r="D55" s="232"/>
      <c r="E55" s="141"/>
      <c r="F55" s="64">
        <f>SUM(F56:F57)</f>
        <v>3500</v>
      </c>
    </row>
    <row r="56" spans="1:6" s="32" customFormat="1" ht="20.25" customHeight="1">
      <c r="A56" s="77">
        <v>4210</v>
      </c>
      <c r="B56" s="109" t="s">
        <v>15</v>
      </c>
      <c r="C56" s="204"/>
      <c r="D56" s="187"/>
      <c r="E56" s="151"/>
      <c r="F56" s="99">
        <v>1000</v>
      </c>
    </row>
    <row r="57" spans="1:6" s="39" customFormat="1" ht="15">
      <c r="A57" s="29">
        <v>4300</v>
      </c>
      <c r="B57" s="31" t="s">
        <v>17</v>
      </c>
      <c r="C57" s="33"/>
      <c r="D57" s="177"/>
      <c r="E57" s="134"/>
      <c r="F57" s="57">
        <v>2500</v>
      </c>
    </row>
    <row r="58" spans="1:6" s="32" customFormat="1" ht="21.75" customHeight="1">
      <c r="A58" s="28">
        <v>80195</v>
      </c>
      <c r="B58" s="42" t="s">
        <v>13</v>
      </c>
      <c r="C58" s="34"/>
      <c r="D58" s="185">
        <f>SUM(D59:D62)</f>
        <v>174000</v>
      </c>
      <c r="E58" s="141">
        <f>SUM(E59:E62)</f>
        <v>197000</v>
      </c>
      <c r="F58" s="142">
        <f>SUM(F59:F62)</f>
        <v>19906</v>
      </c>
    </row>
    <row r="59" spans="1:6" s="39" customFormat="1" ht="29.25" customHeight="1">
      <c r="A59" s="29">
        <v>2030</v>
      </c>
      <c r="B59" s="31" t="s">
        <v>74</v>
      </c>
      <c r="C59" s="203"/>
      <c r="D59" s="186">
        <v>174000</v>
      </c>
      <c r="E59" s="134"/>
      <c r="F59" s="57"/>
    </row>
    <row r="60" spans="1:6" s="39" customFormat="1" ht="16.5" customHeight="1">
      <c r="A60" s="29">
        <v>4270</v>
      </c>
      <c r="B60" s="31" t="s">
        <v>83</v>
      </c>
      <c r="C60" s="33"/>
      <c r="D60" s="177"/>
      <c r="E60" s="134">
        <f>4000+19000</f>
        <v>23000</v>
      </c>
      <c r="F60" s="57"/>
    </row>
    <row r="61" spans="1:6" s="39" customFormat="1" ht="16.5" customHeight="1">
      <c r="A61" s="29">
        <v>4270</v>
      </c>
      <c r="B61" s="31" t="s">
        <v>84</v>
      </c>
      <c r="C61" s="33"/>
      <c r="D61" s="177"/>
      <c r="E61" s="134"/>
      <c r="F61" s="57">
        <v>19000</v>
      </c>
    </row>
    <row r="62" spans="1:6" s="39" customFormat="1" ht="16.5" customHeight="1" thickBot="1">
      <c r="A62" s="29">
        <v>4300</v>
      </c>
      <c r="B62" s="31" t="s">
        <v>17</v>
      </c>
      <c r="C62" s="33"/>
      <c r="D62" s="177"/>
      <c r="E62" s="134">
        <v>174000</v>
      </c>
      <c r="F62" s="57">
        <v>906</v>
      </c>
    </row>
    <row r="63" spans="1:6" s="32" customFormat="1" ht="20.25" customHeight="1" thickBot="1" thickTop="1">
      <c r="A63" s="27">
        <v>851</v>
      </c>
      <c r="B63" s="36" t="s">
        <v>63</v>
      </c>
      <c r="C63" s="199" t="s">
        <v>19</v>
      </c>
      <c r="D63" s="175"/>
      <c r="E63" s="140">
        <f>SUM(E64)</f>
        <v>800</v>
      </c>
      <c r="F63" s="110">
        <f>SUM(F64)</f>
        <v>800</v>
      </c>
    </row>
    <row r="64" spans="1:6" s="32" customFormat="1" ht="24.75" customHeight="1" thickTop="1">
      <c r="A64" s="85">
        <v>85149</v>
      </c>
      <c r="B64" s="84" t="s">
        <v>64</v>
      </c>
      <c r="C64" s="200"/>
      <c r="D64" s="180"/>
      <c r="E64" s="163">
        <f>SUM(E65:E66)</f>
        <v>800</v>
      </c>
      <c r="F64" s="111">
        <f>SUM(F65:F66)</f>
        <v>800</v>
      </c>
    </row>
    <row r="65" spans="1:6" s="32" customFormat="1" ht="20.25" customHeight="1">
      <c r="A65" s="77">
        <v>4210</v>
      </c>
      <c r="B65" s="109" t="s">
        <v>15</v>
      </c>
      <c r="C65" s="204"/>
      <c r="D65" s="187"/>
      <c r="E65" s="151"/>
      <c r="F65" s="99">
        <v>800</v>
      </c>
    </row>
    <row r="66" spans="1:6" s="39" customFormat="1" ht="15.75" thickBot="1">
      <c r="A66" s="29">
        <v>4300</v>
      </c>
      <c r="B66" s="31" t="s">
        <v>17</v>
      </c>
      <c r="C66" s="33"/>
      <c r="D66" s="177"/>
      <c r="E66" s="134">
        <v>800</v>
      </c>
      <c r="F66" s="57"/>
    </row>
    <row r="67" spans="1:6" s="32" customFormat="1" ht="16.5" customHeight="1" thickBot="1" thickTop="1">
      <c r="A67" s="27">
        <v>852</v>
      </c>
      <c r="B67" s="36" t="s">
        <v>18</v>
      </c>
      <c r="C67" s="199" t="s">
        <v>19</v>
      </c>
      <c r="D67" s="175"/>
      <c r="E67" s="140">
        <f>SUM(E68)</f>
        <v>950</v>
      </c>
      <c r="F67" s="110">
        <f>SUM(F68)</f>
        <v>950</v>
      </c>
    </row>
    <row r="68" spans="1:6" s="32" customFormat="1" ht="27.75" customHeight="1" thickTop="1">
      <c r="A68" s="85">
        <v>85214</v>
      </c>
      <c r="B68" s="84" t="s">
        <v>56</v>
      </c>
      <c r="C68" s="200"/>
      <c r="D68" s="180"/>
      <c r="E68" s="163">
        <f>SUM(E69:E70)</f>
        <v>950</v>
      </c>
      <c r="F68" s="111">
        <f>SUM(F69:F70)</f>
        <v>950</v>
      </c>
    </row>
    <row r="69" spans="1:6" s="32" customFormat="1" ht="20.25" customHeight="1">
      <c r="A69" s="29">
        <v>3110</v>
      </c>
      <c r="B69" s="31" t="s">
        <v>57</v>
      </c>
      <c r="C69" s="205"/>
      <c r="D69" s="188"/>
      <c r="E69" s="134">
        <v>950</v>
      </c>
      <c r="F69" s="57"/>
    </row>
    <row r="70" spans="1:6" s="39" customFormat="1" ht="18.75" customHeight="1" thickBot="1">
      <c r="A70" s="29">
        <v>4110</v>
      </c>
      <c r="B70" s="31" t="s">
        <v>20</v>
      </c>
      <c r="C70" s="33"/>
      <c r="D70" s="177"/>
      <c r="E70" s="134"/>
      <c r="F70" s="57">
        <v>950</v>
      </c>
    </row>
    <row r="71" spans="1:6" s="35" customFormat="1" ht="30" thickBot="1" thickTop="1">
      <c r="A71" s="27">
        <v>853</v>
      </c>
      <c r="B71" s="61" t="s">
        <v>46</v>
      </c>
      <c r="C71" s="206" t="s">
        <v>19</v>
      </c>
      <c r="D71" s="189"/>
      <c r="E71" s="131">
        <f>E72</f>
        <v>148190</v>
      </c>
      <c r="F71" s="110">
        <f>F72</f>
        <v>148190</v>
      </c>
    </row>
    <row r="72" spans="1:6" s="35" customFormat="1" ht="19.5" customHeight="1" thickTop="1">
      <c r="A72" s="75">
        <v>85395</v>
      </c>
      <c r="B72" s="97" t="s">
        <v>13</v>
      </c>
      <c r="C72" s="207"/>
      <c r="D72" s="190"/>
      <c r="E72" s="149">
        <f>SUM(E74:E103)</f>
        <v>148190</v>
      </c>
      <c r="F72" s="56">
        <f>SUM(F74:F103)</f>
        <v>148190</v>
      </c>
    </row>
    <row r="73" spans="1:6" s="83" customFormat="1" ht="25.5" customHeight="1">
      <c r="A73" s="98"/>
      <c r="B73" s="101" t="s">
        <v>58</v>
      </c>
      <c r="C73" s="208"/>
      <c r="D73" s="191"/>
      <c r="E73" s="166"/>
      <c r="F73" s="107"/>
    </row>
    <row r="74" spans="1:6" s="35" customFormat="1" ht="15.75" customHeight="1">
      <c r="A74" s="29">
        <v>4048</v>
      </c>
      <c r="B74" s="31" t="s">
        <v>30</v>
      </c>
      <c r="C74" s="80"/>
      <c r="D74" s="192"/>
      <c r="E74" s="133"/>
      <c r="F74" s="57">
        <v>4671</v>
      </c>
    </row>
    <row r="75" spans="1:6" s="35" customFormat="1" ht="15.75" customHeight="1">
      <c r="A75" s="29">
        <v>4049</v>
      </c>
      <c r="B75" s="31" t="s">
        <v>30</v>
      </c>
      <c r="C75" s="80"/>
      <c r="D75" s="192"/>
      <c r="E75" s="133"/>
      <c r="F75" s="57">
        <v>275</v>
      </c>
    </row>
    <row r="76" spans="1:6" s="35" customFormat="1" ht="15.75" customHeight="1">
      <c r="A76" s="29">
        <v>4118</v>
      </c>
      <c r="B76" s="102" t="s">
        <v>20</v>
      </c>
      <c r="C76" s="80"/>
      <c r="D76" s="192"/>
      <c r="E76" s="133"/>
      <c r="F76" s="57">
        <v>4649</v>
      </c>
    </row>
    <row r="77" spans="1:6" s="35" customFormat="1" ht="15.75" customHeight="1">
      <c r="A77" s="29">
        <v>4119</v>
      </c>
      <c r="B77" s="30" t="s">
        <v>20</v>
      </c>
      <c r="C77" s="80"/>
      <c r="D77" s="192"/>
      <c r="E77" s="133"/>
      <c r="F77" s="57">
        <v>274</v>
      </c>
    </row>
    <row r="78" spans="1:6" s="35" customFormat="1" ht="15.75" customHeight="1">
      <c r="A78" s="29">
        <v>4128</v>
      </c>
      <c r="B78" s="41" t="s">
        <v>44</v>
      </c>
      <c r="C78" s="80"/>
      <c r="D78" s="192"/>
      <c r="E78" s="133"/>
      <c r="F78" s="57">
        <v>712</v>
      </c>
    </row>
    <row r="79" spans="1:6" s="35" customFormat="1" ht="15.75" customHeight="1">
      <c r="A79" s="29">
        <v>4129</v>
      </c>
      <c r="B79" s="41" t="s">
        <v>44</v>
      </c>
      <c r="C79" s="80"/>
      <c r="D79" s="192"/>
      <c r="E79" s="133"/>
      <c r="F79" s="57">
        <v>42</v>
      </c>
    </row>
    <row r="80" spans="1:6" s="35" customFormat="1" ht="15.75" customHeight="1">
      <c r="A80" s="40">
        <v>4178</v>
      </c>
      <c r="B80" s="153" t="s">
        <v>16</v>
      </c>
      <c r="C80" s="231"/>
      <c r="D80" s="193"/>
      <c r="E80" s="167"/>
      <c r="F80" s="87">
        <v>24358</v>
      </c>
    </row>
    <row r="81" spans="1:6" s="35" customFormat="1" ht="15.75" customHeight="1">
      <c r="A81" s="29">
        <v>4179</v>
      </c>
      <c r="B81" s="96" t="s">
        <v>16</v>
      </c>
      <c r="C81" s="80"/>
      <c r="D81" s="192"/>
      <c r="E81" s="133"/>
      <c r="F81" s="57">
        <v>1434</v>
      </c>
    </row>
    <row r="82" spans="1:6" s="35" customFormat="1" ht="15.75" customHeight="1">
      <c r="A82" s="29">
        <v>4218</v>
      </c>
      <c r="B82" s="96" t="s">
        <v>15</v>
      </c>
      <c r="C82" s="80"/>
      <c r="D82" s="192"/>
      <c r="E82" s="133">
        <v>104117</v>
      </c>
      <c r="F82" s="57"/>
    </row>
    <row r="83" spans="1:6" s="35" customFormat="1" ht="15.75" customHeight="1">
      <c r="A83" s="29">
        <v>4219</v>
      </c>
      <c r="B83" s="96" t="s">
        <v>15</v>
      </c>
      <c r="C83" s="80"/>
      <c r="D83" s="192"/>
      <c r="E83" s="133">
        <v>6171</v>
      </c>
      <c r="F83" s="57"/>
    </row>
    <row r="84" spans="1:6" s="35" customFormat="1" ht="15.75" customHeight="1">
      <c r="A84" s="29">
        <v>4288</v>
      </c>
      <c r="B84" s="96" t="s">
        <v>59</v>
      </c>
      <c r="C84" s="80"/>
      <c r="D84" s="192"/>
      <c r="E84" s="133">
        <v>944</v>
      </c>
      <c r="F84" s="57"/>
    </row>
    <row r="85" spans="1:6" s="35" customFormat="1" ht="15.75" customHeight="1">
      <c r="A85" s="29">
        <v>4289</v>
      </c>
      <c r="B85" s="96" t="s">
        <v>59</v>
      </c>
      <c r="C85" s="80"/>
      <c r="D85" s="192"/>
      <c r="E85" s="133">
        <v>56</v>
      </c>
      <c r="F85" s="57"/>
    </row>
    <row r="86" spans="1:6" s="35" customFormat="1" ht="15.75" customHeight="1">
      <c r="A86" s="29">
        <v>4308</v>
      </c>
      <c r="B86" s="96" t="s">
        <v>17</v>
      </c>
      <c r="C86" s="80"/>
      <c r="D86" s="192"/>
      <c r="E86" s="133"/>
      <c r="F86" s="57">
        <v>98344</v>
      </c>
    </row>
    <row r="87" spans="1:6" s="35" customFormat="1" ht="15.75" customHeight="1">
      <c r="A87" s="29">
        <v>4309</v>
      </c>
      <c r="B87" s="96" t="s">
        <v>17</v>
      </c>
      <c r="C87" s="80"/>
      <c r="D87" s="192"/>
      <c r="E87" s="133"/>
      <c r="F87" s="57">
        <v>5830</v>
      </c>
    </row>
    <row r="88" spans="1:6" s="35" customFormat="1" ht="17.25" customHeight="1">
      <c r="A88" s="29">
        <v>4358</v>
      </c>
      <c r="B88" s="96" t="s">
        <v>60</v>
      </c>
      <c r="C88" s="209"/>
      <c r="D88" s="192"/>
      <c r="E88" s="133">
        <v>2125</v>
      </c>
      <c r="F88" s="57"/>
    </row>
    <row r="89" spans="1:6" s="35" customFormat="1" ht="17.25" customHeight="1">
      <c r="A89" s="29">
        <v>4359</v>
      </c>
      <c r="B89" s="96" t="s">
        <v>60</v>
      </c>
      <c r="C89" s="209"/>
      <c r="D89" s="192"/>
      <c r="E89" s="133">
        <v>125</v>
      </c>
      <c r="F89" s="57"/>
    </row>
    <row r="90" spans="1:6" s="35" customFormat="1" ht="32.25" customHeight="1">
      <c r="A90" s="29">
        <v>4368</v>
      </c>
      <c r="B90" s="96" t="s">
        <v>61</v>
      </c>
      <c r="C90" s="209"/>
      <c r="D90" s="192"/>
      <c r="E90" s="133">
        <v>2361</v>
      </c>
      <c r="F90" s="57"/>
    </row>
    <row r="91" spans="1:6" s="35" customFormat="1" ht="27.75" customHeight="1">
      <c r="A91" s="29">
        <v>4369</v>
      </c>
      <c r="B91" s="96" t="s">
        <v>61</v>
      </c>
      <c r="C91" s="209"/>
      <c r="D91" s="192"/>
      <c r="E91" s="133">
        <v>139</v>
      </c>
      <c r="F91" s="57"/>
    </row>
    <row r="92" spans="1:6" s="35" customFormat="1" ht="26.25" customHeight="1">
      <c r="A92" s="29">
        <v>4378</v>
      </c>
      <c r="B92" s="96" t="s">
        <v>62</v>
      </c>
      <c r="C92" s="209"/>
      <c r="D92" s="192"/>
      <c r="E92" s="133">
        <v>1889</v>
      </c>
      <c r="F92" s="57"/>
    </row>
    <row r="93" spans="1:6" s="35" customFormat="1" ht="27" customHeight="1">
      <c r="A93" s="29">
        <v>4379</v>
      </c>
      <c r="B93" s="96" t="s">
        <v>62</v>
      </c>
      <c r="C93" s="209"/>
      <c r="D93" s="192"/>
      <c r="E93" s="133">
        <v>111</v>
      </c>
      <c r="F93" s="57"/>
    </row>
    <row r="94" spans="1:6" s="35" customFormat="1" ht="15.75" customHeight="1">
      <c r="A94" s="29">
        <v>4418</v>
      </c>
      <c r="B94" s="96" t="s">
        <v>43</v>
      </c>
      <c r="C94" s="209"/>
      <c r="D94" s="192"/>
      <c r="E94" s="133">
        <v>8500</v>
      </c>
      <c r="F94" s="57"/>
    </row>
    <row r="95" spans="1:6" s="35" customFormat="1" ht="15.75" customHeight="1">
      <c r="A95" s="29">
        <v>4419</v>
      </c>
      <c r="B95" s="96" t="s">
        <v>43</v>
      </c>
      <c r="C95" s="209"/>
      <c r="D95" s="192"/>
      <c r="E95" s="133">
        <v>500</v>
      </c>
      <c r="F95" s="57"/>
    </row>
    <row r="96" spans="1:6" s="35" customFormat="1" ht="15.75" customHeight="1">
      <c r="A96" s="29">
        <v>4438</v>
      </c>
      <c r="B96" s="96" t="s">
        <v>45</v>
      </c>
      <c r="C96" s="209"/>
      <c r="D96" s="192"/>
      <c r="E96" s="133"/>
      <c r="F96" s="57">
        <v>1511</v>
      </c>
    </row>
    <row r="97" spans="1:6" s="35" customFormat="1" ht="15.75" customHeight="1">
      <c r="A97" s="29">
        <v>4439</v>
      </c>
      <c r="B97" s="96" t="s">
        <v>45</v>
      </c>
      <c r="C97" s="209"/>
      <c r="D97" s="192"/>
      <c r="E97" s="133"/>
      <c r="F97" s="57">
        <v>89</v>
      </c>
    </row>
    <row r="98" spans="1:6" s="35" customFormat="1" ht="15.75" customHeight="1">
      <c r="A98" s="29">
        <v>4448</v>
      </c>
      <c r="B98" s="31" t="s">
        <v>37</v>
      </c>
      <c r="C98" s="80"/>
      <c r="D98" s="192"/>
      <c r="E98" s="133"/>
      <c r="F98" s="57">
        <v>5667</v>
      </c>
    </row>
    <row r="99" spans="1:6" s="35" customFormat="1" ht="15.75" customHeight="1">
      <c r="A99" s="29">
        <v>4449</v>
      </c>
      <c r="B99" s="31" t="s">
        <v>37</v>
      </c>
      <c r="C99" s="80"/>
      <c r="D99" s="192"/>
      <c r="E99" s="133"/>
      <c r="F99" s="57">
        <v>334</v>
      </c>
    </row>
    <row r="100" spans="1:6" s="35" customFormat="1" ht="30">
      <c r="A100" s="29">
        <v>4748</v>
      </c>
      <c r="B100" s="41" t="s">
        <v>42</v>
      </c>
      <c r="C100" s="80"/>
      <c r="D100" s="192"/>
      <c r="E100" s="133">
        <v>18117</v>
      </c>
      <c r="F100" s="57"/>
    </row>
    <row r="101" spans="1:6" s="35" customFormat="1" ht="30">
      <c r="A101" s="29">
        <v>4749</v>
      </c>
      <c r="B101" s="41" t="s">
        <v>42</v>
      </c>
      <c r="C101" s="80"/>
      <c r="D101" s="192"/>
      <c r="E101" s="133">
        <v>1067</v>
      </c>
      <c r="F101" s="57"/>
    </row>
    <row r="102" spans="1:6" s="35" customFormat="1" ht="30">
      <c r="A102" s="29">
        <v>4758</v>
      </c>
      <c r="B102" s="30" t="s">
        <v>29</v>
      </c>
      <c r="C102" s="80"/>
      <c r="D102" s="192"/>
      <c r="E102" s="133">
        <v>1859</v>
      </c>
      <c r="F102" s="57"/>
    </row>
    <row r="103" spans="1:6" s="39" customFormat="1" ht="33" customHeight="1" thickBot="1">
      <c r="A103" s="29">
        <v>4759</v>
      </c>
      <c r="B103" s="30" t="s">
        <v>29</v>
      </c>
      <c r="C103" s="33"/>
      <c r="D103" s="177"/>
      <c r="E103" s="134">
        <v>109</v>
      </c>
      <c r="F103" s="57"/>
    </row>
    <row r="104" spans="1:6" s="39" customFormat="1" ht="27.75" customHeight="1" thickBot="1" thickTop="1">
      <c r="A104" s="27">
        <v>900</v>
      </c>
      <c r="B104" s="36" t="s">
        <v>33</v>
      </c>
      <c r="C104" s="37"/>
      <c r="D104" s="175"/>
      <c r="E104" s="140">
        <f>E105+E107+E110</f>
        <v>917</v>
      </c>
      <c r="F104" s="110">
        <f>F105+F107+F110</f>
        <v>180257</v>
      </c>
    </row>
    <row r="105" spans="1:6" s="39" customFormat="1" ht="21" customHeight="1" thickTop="1">
      <c r="A105" s="28">
        <v>90001</v>
      </c>
      <c r="B105" s="63" t="s">
        <v>53</v>
      </c>
      <c r="C105" s="34" t="s">
        <v>55</v>
      </c>
      <c r="D105" s="194"/>
      <c r="E105" s="141"/>
      <c r="F105" s="108">
        <f>F106</f>
        <v>179340</v>
      </c>
    </row>
    <row r="106" spans="1:6" s="26" customFormat="1" ht="26.25" customHeight="1">
      <c r="A106" s="29">
        <v>4390</v>
      </c>
      <c r="B106" s="31" t="s">
        <v>54</v>
      </c>
      <c r="C106" s="80"/>
      <c r="D106" s="192"/>
      <c r="E106" s="133"/>
      <c r="F106" s="90">
        <v>179340</v>
      </c>
    </row>
    <row r="107" spans="1:6" s="39" customFormat="1" ht="20.25" customHeight="1">
      <c r="A107" s="28">
        <v>90015</v>
      </c>
      <c r="B107" s="63" t="s">
        <v>48</v>
      </c>
      <c r="C107" s="34" t="s">
        <v>12</v>
      </c>
      <c r="D107" s="194"/>
      <c r="E107" s="141">
        <f>SUM(E108:E109)</f>
        <v>800</v>
      </c>
      <c r="F107" s="108">
        <f>SUM(F108:F109)</f>
        <v>800</v>
      </c>
    </row>
    <row r="108" spans="1:6" s="39" customFormat="1" ht="13.5" customHeight="1">
      <c r="A108" s="29">
        <v>4270</v>
      </c>
      <c r="B108" s="43" t="s">
        <v>28</v>
      </c>
      <c r="C108" s="201"/>
      <c r="D108" s="181"/>
      <c r="E108" s="134">
        <v>800</v>
      </c>
      <c r="F108" s="113"/>
    </row>
    <row r="109" spans="1:6" s="39" customFormat="1" ht="15">
      <c r="A109" s="29">
        <v>4300</v>
      </c>
      <c r="B109" s="91" t="s">
        <v>17</v>
      </c>
      <c r="C109" s="33"/>
      <c r="D109" s="177"/>
      <c r="E109" s="134"/>
      <c r="F109" s="57">
        <v>800</v>
      </c>
    </row>
    <row r="110" spans="1:6" s="35" customFormat="1" ht="20.25" customHeight="1">
      <c r="A110" s="28">
        <v>90095</v>
      </c>
      <c r="B110" s="42" t="s">
        <v>13</v>
      </c>
      <c r="C110" s="34" t="s">
        <v>12</v>
      </c>
      <c r="D110" s="194"/>
      <c r="E110" s="141">
        <f>SUM(E111:E112)</f>
        <v>117</v>
      </c>
      <c r="F110" s="64">
        <f>SUM(F111:F112)</f>
        <v>117</v>
      </c>
    </row>
    <row r="111" spans="1:6" s="39" customFormat="1" ht="15.75" customHeight="1">
      <c r="A111" s="29">
        <v>4300</v>
      </c>
      <c r="B111" s="30" t="s">
        <v>17</v>
      </c>
      <c r="C111" s="33"/>
      <c r="D111" s="177"/>
      <c r="E111" s="134">
        <v>117</v>
      </c>
      <c r="F111" s="57"/>
    </row>
    <row r="112" spans="1:6" s="26" customFormat="1" ht="30" customHeight="1" thickBot="1">
      <c r="A112" s="29">
        <v>4610</v>
      </c>
      <c r="B112" s="41" t="s">
        <v>36</v>
      </c>
      <c r="C112" s="80"/>
      <c r="D112" s="192"/>
      <c r="E112" s="133"/>
      <c r="F112" s="90">
        <v>117</v>
      </c>
    </row>
    <row r="113" spans="1:6" s="32" customFormat="1" ht="19.5" customHeight="1" thickBot="1" thickTop="1">
      <c r="A113" s="44"/>
      <c r="B113" s="45" t="s">
        <v>21</v>
      </c>
      <c r="C113" s="211"/>
      <c r="D113" s="168">
        <f>D104+D71+D67+D63+D42+D39+D22+D11</f>
        <v>174000</v>
      </c>
      <c r="E113" s="169">
        <f>E104+E71+E67+E63+E42+E39+E22+E11</f>
        <v>636693</v>
      </c>
      <c r="F113" s="170">
        <f>F104+F71+F67+F63+F42+F39+F22+F11</f>
        <v>638693</v>
      </c>
    </row>
    <row r="114" spans="1:6" s="53" customFormat="1" ht="19.5" customHeight="1" thickBot="1" thickTop="1">
      <c r="A114" s="159"/>
      <c r="B114" s="47" t="s">
        <v>22</v>
      </c>
      <c r="C114" s="160"/>
      <c r="D114" s="212"/>
      <c r="E114" s="161">
        <f>F113-E113</f>
        <v>2000</v>
      </c>
      <c r="F114" s="162"/>
    </row>
    <row r="115" spans="1:6" s="32" customFormat="1" ht="15" thickTop="1">
      <c r="A115" s="50"/>
      <c r="B115" s="50"/>
      <c r="C115" s="51"/>
      <c r="D115" s="51"/>
      <c r="E115" s="50"/>
      <c r="F115" s="50"/>
    </row>
    <row r="116" spans="1:6" s="32" customFormat="1" ht="14.25">
      <c r="A116" s="50"/>
      <c r="B116" s="50"/>
      <c r="C116" s="51"/>
      <c r="D116" s="51"/>
      <c r="E116" s="50"/>
      <c r="F116" s="50"/>
    </row>
    <row r="117" spans="1:6" s="32" customFormat="1" ht="14.25">
      <c r="A117" s="50"/>
      <c r="B117" s="50"/>
      <c r="C117" s="51"/>
      <c r="D117" s="51"/>
      <c r="E117" s="171"/>
      <c r="F117" s="50"/>
    </row>
    <row r="118" spans="1:6" s="32" customFormat="1" ht="14.25">
      <c r="A118" s="50"/>
      <c r="B118" s="50"/>
      <c r="C118" s="51"/>
      <c r="D118" s="51"/>
      <c r="E118" s="50"/>
      <c r="F118" s="50"/>
    </row>
    <row r="119" spans="1:6" s="32" customFormat="1" ht="14.25">
      <c r="A119" s="50"/>
      <c r="B119" s="50"/>
      <c r="C119" s="51"/>
      <c r="D119" s="51"/>
      <c r="E119" s="50"/>
      <c r="F119" s="50"/>
    </row>
    <row r="120" spans="1:6" s="39" customFormat="1" ht="15">
      <c r="A120" s="50"/>
      <c r="B120" s="50"/>
      <c r="C120" s="51"/>
      <c r="D120" s="51"/>
      <c r="E120" s="50"/>
      <c r="F120" s="50"/>
    </row>
    <row r="121" spans="1:6" s="39" customFormat="1" ht="15.75">
      <c r="A121" s="1"/>
      <c r="B121" s="1"/>
      <c r="C121" s="2"/>
      <c r="D121" s="2"/>
      <c r="E121" s="1"/>
      <c r="F121" s="1"/>
    </row>
    <row r="122" spans="1:6" s="39" customFormat="1" ht="15.75">
      <c r="A122" s="1"/>
      <c r="B122" s="1"/>
      <c r="C122" s="2"/>
      <c r="D122" s="2"/>
      <c r="E122" s="1"/>
      <c r="F122" s="1"/>
    </row>
    <row r="123" spans="1:6" s="52" customFormat="1" ht="15.75">
      <c r="A123" s="1"/>
      <c r="B123" s="1"/>
      <c r="C123" s="2"/>
      <c r="D123" s="2"/>
      <c r="E123" s="1"/>
      <c r="F123" s="1"/>
    </row>
    <row r="124" spans="1:6" s="53" customFormat="1" ht="15.75">
      <c r="A124" s="1"/>
      <c r="B124" s="1"/>
      <c r="C124" s="2"/>
      <c r="D124" s="2"/>
      <c r="E124" s="1"/>
      <c r="F124" s="1"/>
    </row>
    <row r="125" spans="1:6" s="50" customFormat="1" ht="15.75">
      <c r="A125" s="1"/>
      <c r="B125" s="1"/>
      <c r="C125" s="2"/>
      <c r="D125" s="2"/>
      <c r="E125" s="1"/>
      <c r="F125" s="1"/>
    </row>
    <row r="126" spans="1:6" s="50" customFormat="1" ht="15.75">
      <c r="A126" s="1"/>
      <c r="B126" s="1"/>
      <c r="C126" s="2"/>
      <c r="D126" s="2"/>
      <c r="E126" s="1"/>
      <c r="F126" s="1"/>
    </row>
    <row r="127" spans="1:6" s="50" customFormat="1" ht="15.75">
      <c r="A127" s="1"/>
      <c r="B127" s="1"/>
      <c r="C127" s="2"/>
      <c r="D127" s="2"/>
      <c r="E127" s="1"/>
      <c r="F127" s="1"/>
    </row>
    <row r="128" spans="1:6" s="50" customFormat="1" ht="15.75">
      <c r="A128" s="1"/>
      <c r="B128" s="1"/>
      <c r="C128" s="2"/>
      <c r="D128" s="2"/>
      <c r="E128" s="1"/>
      <c r="F128" s="1"/>
    </row>
    <row r="129" spans="1:6" s="50" customFormat="1" ht="15.75">
      <c r="A129" s="1"/>
      <c r="B129" s="1"/>
      <c r="C129" s="2"/>
      <c r="D129" s="2"/>
      <c r="E129" s="1"/>
      <c r="F129" s="1"/>
    </row>
    <row r="130" spans="1:6" s="50" customFormat="1" ht="15.75">
      <c r="A130" s="1"/>
      <c r="B130" s="1"/>
      <c r="C130" s="2"/>
      <c r="D130" s="2"/>
      <c r="E130" s="1"/>
      <c r="F130" s="1"/>
    </row>
    <row r="131" spans="1:6" s="50" customFormat="1" ht="15.75">
      <c r="A131" s="1"/>
      <c r="B131" s="1"/>
      <c r="C131" s="2"/>
      <c r="D131" s="2"/>
      <c r="E131" s="1"/>
      <c r="F131" s="1"/>
    </row>
  </sheetData>
  <mergeCells count="1">
    <mergeCell ref="A6:F6"/>
  </mergeCells>
  <printOptions horizontalCentered="1"/>
  <pageMargins left="0" right="0" top="0.7874015748031497" bottom="0.46" header="0.5118110236220472" footer="0.2755905511811024"/>
  <pageSetup firstPageNumber="5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7.875" style="1" customWidth="1"/>
    <col min="2" max="2" width="40.25390625" style="1" customWidth="1"/>
    <col min="3" max="3" width="8.625" style="1" customWidth="1"/>
    <col min="4" max="5" width="13.875" style="1" customWidth="1"/>
    <col min="6" max="16384" width="10.00390625" style="1" customWidth="1"/>
  </cols>
  <sheetData>
    <row r="1" spans="2:4" ht="13.5" customHeight="1">
      <c r="B1" s="143"/>
      <c r="C1" s="3"/>
      <c r="D1" s="3" t="s">
        <v>75</v>
      </c>
    </row>
    <row r="2" spans="1:4" ht="13.5" customHeight="1">
      <c r="A2" s="4"/>
      <c r="B2" s="5"/>
      <c r="C2" s="7"/>
      <c r="D2" s="7" t="s">
        <v>102</v>
      </c>
    </row>
    <row r="3" spans="1:4" ht="13.5" customHeight="1">
      <c r="A3" s="4"/>
      <c r="B3" s="5"/>
      <c r="C3" s="7"/>
      <c r="D3" s="7" t="s">
        <v>1</v>
      </c>
    </row>
    <row r="4" spans="1:4" ht="13.5" customHeight="1">
      <c r="A4" s="4"/>
      <c r="B4" s="5"/>
      <c r="C4" s="7"/>
      <c r="D4" s="7" t="s">
        <v>103</v>
      </c>
    </row>
    <row r="5" spans="1:4" ht="12" customHeight="1">
      <c r="A5" s="4"/>
      <c r="B5" s="5"/>
      <c r="C5" s="7"/>
      <c r="D5" s="144"/>
    </row>
    <row r="6" spans="1:5" s="11" customFormat="1" ht="37.5">
      <c r="A6" s="8" t="s">
        <v>94</v>
      </c>
      <c r="B6" s="9"/>
      <c r="C6" s="10"/>
      <c r="D6" s="10"/>
      <c r="E6" s="10"/>
    </row>
    <row r="7" spans="1:5" s="11" customFormat="1" ht="18" customHeight="1" thickBot="1">
      <c r="A7" s="8"/>
      <c r="B7" s="9"/>
      <c r="C7" s="10"/>
      <c r="D7" s="10"/>
      <c r="E7" s="145" t="s">
        <v>2</v>
      </c>
    </row>
    <row r="8" spans="1:5" s="19" customFormat="1" ht="24.75" customHeight="1">
      <c r="A8" s="14" t="s">
        <v>3</v>
      </c>
      <c r="B8" s="15" t="s">
        <v>4</v>
      </c>
      <c r="C8" s="16" t="s">
        <v>5</v>
      </c>
      <c r="D8" s="17" t="s">
        <v>6</v>
      </c>
      <c r="E8" s="18"/>
    </row>
    <row r="9" spans="1:5" s="19" customFormat="1" ht="18" customHeight="1">
      <c r="A9" s="146" t="s">
        <v>7</v>
      </c>
      <c r="B9" s="147"/>
      <c r="C9" s="115" t="s">
        <v>8</v>
      </c>
      <c r="D9" s="129" t="s">
        <v>10</v>
      </c>
      <c r="E9" s="54" t="s">
        <v>9</v>
      </c>
    </row>
    <row r="10" spans="1:5" s="26" customFormat="1" ht="12" thickBot="1">
      <c r="A10" s="23">
        <v>1</v>
      </c>
      <c r="B10" s="114">
        <v>2</v>
      </c>
      <c r="C10" s="24">
        <v>3</v>
      </c>
      <c r="D10" s="139">
        <v>4</v>
      </c>
      <c r="E10" s="148">
        <v>5</v>
      </c>
    </row>
    <row r="11" spans="1:5" s="32" customFormat="1" ht="23.25" customHeight="1" thickBot="1" thickTop="1">
      <c r="A11" s="27">
        <v>801</v>
      </c>
      <c r="B11" s="61" t="s">
        <v>72</v>
      </c>
      <c r="C11" s="37" t="s">
        <v>73</v>
      </c>
      <c r="D11" s="140">
        <f>D12+D15+D22</f>
        <v>184815</v>
      </c>
      <c r="E11" s="122">
        <f>E12+E15+E22</f>
        <v>8815</v>
      </c>
    </row>
    <row r="12" spans="1:5" s="39" customFormat="1" ht="43.5" thickTop="1">
      <c r="A12" s="150">
        <v>80140</v>
      </c>
      <c r="B12" s="63" t="s">
        <v>76</v>
      </c>
      <c r="C12" s="34"/>
      <c r="D12" s="141">
        <f>SUM(D13:D14)</f>
        <v>500</v>
      </c>
      <c r="E12" s="64">
        <f>SUM(E13:E14)</f>
        <v>500</v>
      </c>
    </row>
    <row r="13" spans="1:5" s="39" customFormat="1" ht="18.75" customHeight="1">
      <c r="A13" s="29">
        <v>4420</v>
      </c>
      <c r="B13" s="31" t="s">
        <v>79</v>
      </c>
      <c r="C13" s="33"/>
      <c r="D13" s="134"/>
      <c r="E13" s="57">
        <v>500</v>
      </c>
    </row>
    <row r="14" spans="1:5" s="39" customFormat="1" ht="34.5" customHeight="1">
      <c r="A14" s="29">
        <v>4750</v>
      </c>
      <c r="B14" s="30" t="s">
        <v>29</v>
      </c>
      <c r="C14" s="33"/>
      <c r="D14" s="134">
        <v>500</v>
      </c>
      <c r="E14" s="57"/>
    </row>
    <row r="15" spans="1:5" s="39" customFormat="1" ht="24.75" customHeight="1">
      <c r="A15" s="28">
        <v>80146</v>
      </c>
      <c r="B15" s="42" t="s">
        <v>77</v>
      </c>
      <c r="C15" s="34"/>
      <c r="D15" s="141">
        <f>SUM(D16:D21)</f>
        <v>675</v>
      </c>
      <c r="E15" s="64">
        <f>SUM(E16:E21)</f>
        <v>675</v>
      </c>
    </row>
    <row r="16" spans="1:5" s="39" customFormat="1" ht="24" customHeight="1">
      <c r="A16" s="29">
        <v>4300</v>
      </c>
      <c r="B16" s="31" t="s">
        <v>17</v>
      </c>
      <c r="C16" s="33"/>
      <c r="D16" s="134">
        <v>675</v>
      </c>
      <c r="E16" s="57"/>
    </row>
    <row r="17" spans="1:5" s="39" customFormat="1" ht="18" customHeight="1">
      <c r="A17" s="29">
        <v>4420</v>
      </c>
      <c r="B17" s="31" t="s">
        <v>79</v>
      </c>
      <c r="C17" s="33"/>
      <c r="D17" s="134"/>
      <c r="E17" s="57">
        <v>675</v>
      </c>
    </row>
    <row r="18" spans="1:5" s="39" customFormat="1" ht="18" customHeight="1">
      <c r="A18" s="29">
        <v>4440</v>
      </c>
      <c r="B18" s="31" t="s">
        <v>37</v>
      </c>
      <c r="C18" s="33"/>
      <c r="D18" s="134"/>
      <c r="E18" s="57"/>
    </row>
    <row r="19" spans="1:5" s="39" customFormat="1" ht="30">
      <c r="A19" s="29">
        <v>4700</v>
      </c>
      <c r="B19" s="31" t="s">
        <v>78</v>
      </c>
      <c r="C19" s="33"/>
      <c r="D19" s="134"/>
      <c r="E19" s="57"/>
    </row>
    <row r="20" spans="1:5" s="39" customFormat="1" ht="30">
      <c r="A20" s="29">
        <v>4740</v>
      </c>
      <c r="B20" s="31" t="s">
        <v>42</v>
      </c>
      <c r="C20" s="33"/>
      <c r="D20" s="134"/>
      <c r="E20" s="57"/>
    </row>
    <row r="21" spans="1:5" s="39" customFormat="1" ht="30">
      <c r="A21" s="29">
        <v>4750</v>
      </c>
      <c r="B21" s="30" t="s">
        <v>29</v>
      </c>
      <c r="C21" s="33"/>
      <c r="D21" s="134"/>
      <c r="E21" s="57"/>
    </row>
    <row r="22" spans="1:5" s="35" customFormat="1" ht="21" customHeight="1">
      <c r="A22" s="150">
        <v>80195</v>
      </c>
      <c r="B22" s="152" t="s">
        <v>13</v>
      </c>
      <c r="C22" s="34"/>
      <c r="D22" s="141">
        <f>SUM(D23:D27)</f>
        <v>183640</v>
      </c>
      <c r="E22" s="64">
        <f>SUM(E23:E27)</f>
        <v>7640</v>
      </c>
    </row>
    <row r="23" spans="1:5" s="39" customFormat="1" ht="21.75" customHeight="1">
      <c r="A23" s="29">
        <v>4210</v>
      </c>
      <c r="B23" s="92" t="s">
        <v>15</v>
      </c>
      <c r="C23" s="33"/>
      <c r="D23" s="134"/>
      <c r="E23" s="57">
        <v>600</v>
      </c>
    </row>
    <row r="24" spans="1:5" s="35" customFormat="1" ht="22.5" customHeight="1">
      <c r="A24" s="29">
        <v>4270</v>
      </c>
      <c r="B24" s="31" t="s">
        <v>84</v>
      </c>
      <c r="C24" s="80"/>
      <c r="D24" s="134"/>
      <c r="E24" s="57">
        <v>4000</v>
      </c>
    </row>
    <row r="25" spans="1:5" s="39" customFormat="1" ht="24" customHeight="1">
      <c r="A25" s="29">
        <v>4300</v>
      </c>
      <c r="B25" s="31" t="s">
        <v>17</v>
      </c>
      <c r="C25" s="33"/>
      <c r="D25" s="134"/>
      <c r="E25" s="57">
        <v>3040</v>
      </c>
    </row>
    <row r="26" spans="1:5" s="39" customFormat="1" ht="27.75" customHeight="1">
      <c r="A26" s="29">
        <v>4300</v>
      </c>
      <c r="B26" s="31" t="s">
        <v>85</v>
      </c>
      <c r="C26" s="33"/>
      <c r="D26" s="134">
        <v>3640</v>
      </c>
      <c r="E26" s="57"/>
    </row>
    <row r="27" spans="1:5" s="35" customFormat="1" ht="33.75" customHeight="1" thickBot="1">
      <c r="A27" s="29">
        <v>6050</v>
      </c>
      <c r="B27" s="31" t="s">
        <v>80</v>
      </c>
      <c r="C27" s="80"/>
      <c r="D27" s="134">
        <v>180000</v>
      </c>
      <c r="E27" s="57"/>
    </row>
    <row r="28" spans="1:5" s="65" customFormat="1" ht="20.25" customHeight="1" thickBot="1" thickTop="1">
      <c r="A28" s="154"/>
      <c r="B28" s="155" t="s">
        <v>21</v>
      </c>
      <c r="C28" s="156"/>
      <c r="D28" s="157">
        <f>D11</f>
        <v>184815</v>
      </c>
      <c r="E28" s="158">
        <f>E11</f>
        <v>8815</v>
      </c>
    </row>
    <row r="29" spans="1:5" s="53" customFormat="1" ht="20.25" customHeight="1" thickBot="1" thickTop="1">
      <c r="A29" s="159"/>
      <c r="B29" s="47" t="s">
        <v>22</v>
      </c>
      <c r="C29" s="213"/>
      <c r="D29" s="161">
        <f>E28-D28</f>
        <v>-176000</v>
      </c>
      <c r="E29" s="162"/>
    </row>
    <row r="30" ht="16.5" thickTop="1"/>
  </sheetData>
  <printOptions horizontalCentered="1"/>
  <pageMargins left="0" right="0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H11" sqref="H11"/>
    </sheetView>
  </sheetViews>
  <sheetFormatPr defaultColWidth="9.00390625" defaultRowHeight="12.75"/>
  <cols>
    <col min="1" max="1" width="7.625" style="1" customWidth="1"/>
    <col min="2" max="2" width="33.375" style="1" customWidth="1"/>
    <col min="3" max="3" width="6.875" style="2" customWidth="1"/>
    <col min="4" max="4" width="14.25390625" style="2" customWidth="1"/>
    <col min="5" max="6" width="14.25390625" style="1" customWidth="1"/>
    <col min="7" max="16384" width="10.00390625" style="1" customWidth="1"/>
  </cols>
  <sheetData>
    <row r="1" spans="3:5" s="11" customFormat="1" ht="13.5" customHeight="1">
      <c r="C1" s="66"/>
      <c r="D1" s="66"/>
      <c r="E1" s="3" t="s">
        <v>93</v>
      </c>
    </row>
    <row r="2" spans="1:5" s="11" customFormat="1" ht="13.5" customHeight="1">
      <c r="A2" s="67"/>
      <c r="B2" s="68"/>
      <c r="C2" s="12"/>
      <c r="D2" s="12"/>
      <c r="E2" s="7" t="s">
        <v>102</v>
      </c>
    </row>
    <row r="3" spans="1:5" s="11" customFormat="1" ht="13.5" customHeight="1">
      <c r="A3" s="67"/>
      <c r="B3" s="68"/>
      <c r="C3" s="12"/>
      <c r="D3" s="12"/>
      <c r="E3" s="7" t="s">
        <v>1</v>
      </c>
    </row>
    <row r="4" spans="1:5" s="11" customFormat="1" ht="13.5" customHeight="1">
      <c r="A4" s="67"/>
      <c r="B4" s="68"/>
      <c r="C4" s="12"/>
      <c r="D4" s="12"/>
      <c r="E4" s="7" t="s">
        <v>103</v>
      </c>
    </row>
    <row r="5" spans="1:6" s="11" customFormat="1" ht="12" customHeight="1">
      <c r="A5" s="67"/>
      <c r="B5" s="68"/>
      <c r="C5" s="12"/>
      <c r="D5" s="12"/>
      <c r="E5" s="10"/>
      <c r="F5" s="7"/>
    </row>
    <row r="6" spans="1:6" s="11" customFormat="1" ht="58.5" customHeight="1">
      <c r="A6" s="233" t="s">
        <v>95</v>
      </c>
      <c r="B6" s="233"/>
      <c r="C6" s="233"/>
      <c r="D6" s="233"/>
      <c r="E6" s="233"/>
      <c r="F6" s="233"/>
    </row>
    <row r="7" spans="1:6" s="11" customFormat="1" ht="13.5" customHeight="1" thickBot="1">
      <c r="A7" s="8"/>
      <c r="B7" s="9"/>
      <c r="C7" s="12"/>
      <c r="D7" s="12"/>
      <c r="E7" s="10"/>
      <c r="F7" s="69" t="s">
        <v>2</v>
      </c>
    </row>
    <row r="8" spans="1:6" s="19" customFormat="1" ht="27" customHeight="1">
      <c r="A8" s="70" t="s">
        <v>3</v>
      </c>
      <c r="B8" s="15" t="s">
        <v>4</v>
      </c>
      <c r="C8" s="16" t="s">
        <v>5</v>
      </c>
      <c r="D8" s="214" t="s">
        <v>65</v>
      </c>
      <c r="E8" s="71" t="s">
        <v>6</v>
      </c>
      <c r="F8" s="71"/>
    </row>
    <row r="9" spans="1:6" s="19" customFormat="1" ht="13.5" customHeight="1">
      <c r="A9" s="72" t="s">
        <v>7</v>
      </c>
      <c r="B9" s="21"/>
      <c r="C9" s="115" t="s">
        <v>8</v>
      </c>
      <c r="D9" s="215" t="s">
        <v>9</v>
      </c>
      <c r="E9" s="129" t="s">
        <v>10</v>
      </c>
      <c r="F9" s="54" t="s">
        <v>9</v>
      </c>
    </row>
    <row r="10" spans="1:6" s="26" customFormat="1" ht="12" thickBot="1">
      <c r="A10" s="73">
        <v>1</v>
      </c>
      <c r="B10" s="74">
        <v>2</v>
      </c>
      <c r="C10" s="86">
        <v>3</v>
      </c>
      <c r="D10" s="216">
        <v>4</v>
      </c>
      <c r="E10" s="130">
        <v>5</v>
      </c>
      <c r="F10" s="138">
        <v>6</v>
      </c>
    </row>
    <row r="11" spans="1:6" s="26" customFormat="1" ht="24.75" customHeight="1" thickBot="1" thickTop="1">
      <c r="A11" s="27">
        <v>750</v>
      </c>
      <c r="B11" s="36" t="s">
        <v>14</v>
      </c>
      <c r="C11" s="94" t="s">
        <v>23</v>
      </c>
      <c r="D11" s="217"/>
      <c r="E11" s="131">
        <f>SUM(E12)</f>
        <v>1400</v>
      </c>
      <c r="F11" s="88">
        <f>SUM(F12)</f>
        <v>1400</v>
      </c>
    </row>
    <row r="12" spans="1:6" s="26" customFormat="1" ht="21" customHeight="1" thickTop="1">
      <c r="A12" s="75">
        <v>75045</v>
      </c>
      <c r="B12" s="62" t="s">
        <v>24</v>
      </c>
      <c r="C12" s="95"/>
      <c r="D12" s="218"/>
      <c r="E12" s="132">
        <f>SUM(E13:E16)</f>
        <v>1400</v>
      </c>
      <c r="F12" s="89">
        <f>SUM(F13:F16)</f>
        <v>1400</v>
      </c>
    </row>
    <row r="13" spans="1:6" s="26" customFormat="1" ht="25.5" customHeight="1">
      <c r="A13" s="29">
        <v>4010</v>
      </c>
      <c r="B13" s="31" t="s">
        <v>25</v>
      </c>
      <c r="C13" s="100"/>
      <c r="D13" s="219"/>
      <c r="E13" s="133"/>
      <c r="F13" s="90">
        <v>1200</v>
      </c>
    </row>
    <row r="14" spans="1:6" s="26" customFormat="1" ht="18" customHeight="1">
      <c r="A14" s="29">
        <v>4110</v>
      </c>
      <c r="B14" s="31" t="s">
        <v>20</v>
      </c>
      <c r="C14" s="100"/>
      <c r="D14" s="219"/>
      <c r="E14" s="133"/>
      <c r="F14" s="90">
        <v>100</v>
      </c>
    </row>
    <row r="15" spans="1:6" s="26" customFormat="1" ht="18" customHeight="1">
      <c r="A15" s="29">
        <v>4120</v>
      </c>
      <c r="B15" s="31" t="s">
        <v>26</v>
      </c>
      <c r="C15" s="55"/>
      <c r="D15" s="220"/>
      <c r="E15" s="134"/>
      <c r="F15" s="57">
        <v>100</v>
      </c>
    </row>
    <row r="16" spans="1:6" s="26" customFormat="1" ht="18" customHeight="1" thickBot="1">
      <c r="A16" s="29">
        <v>4210</v>
      </c>
      <c r="B16" s="31" t="s">
        <v>15</v>
      </c>
      <c r="C16" s="103"/>
      <c r="D16" s="221"/>
      <c r="E16" s="135">
        <v>1400</v>
      </c>
      <c r="F16" s="104"/>
    </row>
    <row r="17" spans="1:6" s="26" customFormat="1" ht="43.5" customHeight="1" thickBot="1" thickTop="1">
      <c r="A17" s="118" t="s">
        <v>66</v>
      </c>
      <c r="B17" s="119" t="s">
        <v>67</v>
      </c>
      <c r="C17" s="120" t="s">
        <v>68</v>
      </c>
      <c r="D17" s="222">
        <f>SUM(D18)</f>
        <v>521951</v>
      </c>
      <c r="E17" s="121"/>
      <c r="F17" s="122">
        <f>F18</f>
        <v>521951</v>
      </c>
    </row>
    <row r="18" spans="1:6" s="26" customFormat="1" ht="29.25" customHeight="1" thickTop="1">
      <c r="A18" s="123" t="s">
        <v>69</v>
      </c>
      <c r="B18" s="124" t="s">
        <v>70</v>
      </c>
      <c r="C18" s="125"/>
      <c r="D18" s="223">
        <f>SUM(D19)</f>
        <v>521951</v>
      </c>
      <c r="E18" s="126"/>
      <c r="F18" s="127">
        <f>SUM(F19:F25)</f>
        <v>521951</v>
      </c>
    </row>
    <row r="19" spans="1:6" s="26" customFormat="1" ht="78" customHeight="1">
      <c r="A19" s="77">
        <v>2110</v>
      </c>
      <c r="B19" s="43" t="s">
        <v>71</v>
      </c>
      <c r="C19" s="55"/>
      <c r="D19" s="224">
        <f>85660+436291</f>
        <v>521951</v>
      </c>
      <c r="E19" s="136"/>
      <c r="F19" s="128"/>
    </row>
    <row r="20" spans="1:6" s="26" customFormat="1" ht="33" customHeight="1">
      <c r="A20" s="29">
        <v>3070</v>
      </c>
      <c r="B20" s="31" t="s">
        <v>86</v>
      </c>
      <c r="C20" s="33"/>
      <c r="D20" s="224"/>
      <c r="E20" s="134"/>
      <c r="F20" s="57">
        <v>1952</v>
      </c>
    </row>
    <row r="21" spans="1:6" s="26" customFormat="1" ht="36" customHeight="1">
      <c r="A21" s="29">
        <v>4050</v>
      </c>
      <c r="B21" s="31" t="s">
        <v>87</v>
      </c>
      <c r="C21" s="117"/>
      <c r="D21" s="220"/>
      <c r="E21" s="134"/>
      <c r="F21" s="57">
        <f>65070+430322</f>
        <v>495392</v>
      </c>
    </row>
    <row r="22" spans="1:6" s="26" customFormat="1" ht="46.5" customHeight="1">
      <c r="A22" s="29">
        <v>4060</v>
      </c>
      <c r="B22" s="31" t="s">
        <v>88</v>
      </c>
      <c r="C22" s="117"/>
      <c r="D22" s="220"/>
      <c r="E22" s="134"/>
      <c r="F22" s="57">
        <f>1460+5969</f>
        <v>7429</v>
      </c>
    </row>
    <row r="23" spans="1:6" s="26" customFormat="1" ht="49.5" customHeight="1">
      <c r="A23" s="29">
        <v>4070</v>
      </c>
      <c r="B23" s="31" t="s">
        <v>89</v>
      </c>
      <c r="C23" s="117"/>
      <c r="D23" s="220"/>
      <c r="E23" s="134"/>
      <c r="F23" s="57">
        <v>5420</v>
      </c>
    </row>
    <row r="24" spans="1:6" s="26" customFormat="1" ht="18.75" customHeight="1">
      <c r="A24" s="29">
        <v>4210</v>
      </c>
      <c r="B24" s="31" t="s">
        <v>15</v>
      </c>
      <c r="C24" s="31"/>
      <c r="D24" s="219"/>
      <c r="E24" s="133"/>
      <c r="F24" s="90">
        <v>10358</v>
      </c>
    </row>
    <row r="25" spans="1:6" s="26" customFormat="1" ht="17.25" customHeight="1" thickBot="1">
      <c r="A25" s="29">
        <v>4440</v>
      </c>
      <c r="B25" s="31" t="s">
        <v>37</v>
      </c>
      <c r="C25" s="31"/>
      <c r="D25" s="221"/>
      <c r="E25" s="135"/>
      <c r="F25" s="104">
        <v>1400</v>
      </c>
    </row>
    <row r="26" spans="1:6" s="65" customFormat="1" ht="19.5" customHeight="1" thickBot="1" thickTop="1">
      <c r="A26" s="44"/>
      <c r="B26" s="45" t="s">
        <v>21</v>
      </c>
      <c r="C26" s="116"/>
      <c r="D26" s="225">
        <f>D17+D11</f>
        <v>521951</v>
      </c>
      <c r="E26" s="137">
        <f>E18+E11</f>
        <v>1400</v>
      </c>
      <c r="F26" s="81">
        <f>F18+F11</f>
        <v>523351</v>
      </c>
    </row>
    <row r="27" spans="1:6" ht="20.25" customHeight="1" thickBot="1" thickTop="1">
      <c r="A27" s="46"/>
      <c r="B27" s="47" t="s">
        <v>22</v>
      </c>
      <c r="C27" s="48"/>
      <c r="D27" s="226"/>
      <c r="E27" s="78">
        <f>F26-E26</f>
        <v>521951</v>
      </c>
      <c r="F27" s="49"/>
    </row>
    <row r="28" ht="16.5" thickTop="1">
      <c r="B28" s="76"/>
    </row>
  </sheetData>
  <mergeCells count="1">
    <mergeCell ref="A6:F6"/>
  </mergeCells>
  <printOptions horizontalCentered="1"/>
  <pageMargins left="0" right="0" top="0.7874015748031497" bottom="0.7480314960629921" header="0.5118110236220472" footer="0.5118110236220472"/>
  <pageSetup firstPageNumber="9" useFirstPageNumber="1" horizontalDpi="300" verticalDpi="300" orientation="portrait" paperSize="9" r:id="rId1"/>
  <headerFooter alignWithMargins="0">
    <oddHeader>&amp;C&amp;"Times New Roman,Normalny"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szpak</cp:lastModifiedBy>
  <cp:lastPrinted>2009-04-29T09:27:17Z</cp:lastPrinted>
  <dcterms:created xsi:type="dcterms:W3CDTF">2008-07-23T10:22:58Z</dcterms:created>
  <dcterms:modified xsi:type="dcterms:W3CDTF">2009-04-29T09:37:14Z</dcterms:modified>
  <cp:category/>
  <cp:version/>
  <cp:contentType/>
  <cp:contentStatus/>
</cp:coreProperties>
</file>