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firstSheet="1" activeTab="5"/>
  </bookViews>
  <sheets>
    <sheet name="Zal nr 1" sheetId="1" r:id="rId1"/>
    <sheet name="Zal nr 2" sheetId="2" r:id="rId2"/>
    <sheet name="Zal nr 3" sheetId="3" r:id="rId3"/>
    <sheet name="Zal nr 4" sheetId="4" r:id="rId4"/>
    <sheet name="Zal nr 5" sheetId="5" r:id="rId5"/>
    <sheet name="Zal nr 6" sheetId="6" r:id="rId6"/>
  </sheets>
  <definedNames>
    <definedName name="_xlnm.Print_Titles" localSheetId="0">'Zal nr 1'!$8:$10</definedName>
    <definedName name="_xlnm.Print_Titles" localSheetId="1">'Zal nr 2'!$8:$10</definedName>
    <definedName name="_xlnm.Print_Titles" localSheetId="2">'Zal nr 3'!$8:$10</definedName>
    <definedName name="_xlnm.Print_Titles" localSheetId="3">'Zal nr 4'!$8:$10</definedName>
    <definedName name="_xlnm.Print_Titles" localSheetId="4">'Zal nr 5'!$8:$10</definedName>
  </definedNames>
  <calcPr fullCalcOnLoad="1"/>
</workbook>
</file>

<file path=xl/sharedStrings.xml><?xml version="1.0" encoding="utf-8"?>
<sst xmlns="http://schemas.openxmlformats.org/spreadsheetml/2006/main" count="372" uniqueCount="145">
  <si>
    <t>Załącznik nr 1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</si>
  <si>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</si>
  <si>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</si>
  <si>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</si>
  <si>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</si>
  <si>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</si>
  <si>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</si>
  <si>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</si>
  <si>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</si>
  <si>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</si>
  <si>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</si>
  <si>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Zmniejszenia</t>
  </si>
  <si>
    <t>TRANSPORT I ŁĄCZNOŚĆ</t>
  </si>
  <si>
    <t>IK</t>
  </si>
  <si>
    <t xml:space="preserve">Zakup usług remontowych </t>
  </si>
  <si>
    <t>Pozostała działalność</t>
  </si>
  <si>
    <t>Podróże służbowe krajowe</t>
  </si>
  <si>
    <t>ADMINISTRACJA PUBLICZNA</t>
  </si>
  <si>
    <t>Zakup materiałów i wyposażenia</t>
  </si>
  <si>
    <t>Wynagrodzenia bezosobowe</t>
  </si>
  <si>
    <t>Wydatki na zakupy inwestycyjne jednostek budżetowych</t>
  </si>
  <si>
    <t>Zakup usług pozostałych</t>
  </si>
  <si>
    <t>RWZ</t>
  </si>
  <si>
    <t>OŚWIATA I WYCHOWANIE</t>
  </si>
  <si>
    <t>E</t>
  </si>
  <si>
    <t>Zakup usług zdrowotnych</t>
  </si>
  <si>
    <t>Zakup pomocy naukowych, dydaktycznych i książek</t>
  </si>
  <si>
    <t>POMOC SPOŁECZNA</t>
  </si>
  <si>
    <t>KS</t>
  </si>
  <si>
    <t>Składki na Fundusz Pracy</t>
  </si>
  <si>
    <t>Składki na ubezpieczenia społeczne</t>
  </si>
  <si>
    <t>KULTURA I OCHRONA DZIEDZICTWA NARODOWEGO</t>
  </si>
  <si>
    <t>KULTURA FIZYCZNA I SPORT</t>
  </si>
  <si>
    <t>OGÓŁEM</t>
  </si>
  <si>
    <t>per saldo</t>
  </si>
  <si>
    <t>Drogi publiczne w miastach na prawach powiatu</t>
  </si>
  <si>
    <t xml:space="preserve">Wydatki inwestycyjne jednostek budżetowych </t>
  </si>
  <si>
    <t xml:space="preserve">ul. Gnieźnieńska - skrzyżowanie z ul. 4 Marca </t>
  </si>
  <si>
    <t>Przebudowa ul. Chałubińskiego</t>
  </si>
  <si>
    <t>Przebudowa miejsc postojowych w ul. Młyńskiej</t>
  </si>
  <si>
    <t>Załącznik nr 2 do Zarządzenia</t>
  </si>
  <si>
    <t>BRM</t>
  </si>
  <si>
    <t>OCHRONA ZDROWIA</t>
  </si>
  <si>
    <t>Zwalczanie narkomanii</t>
  </si>
  <si>
    <t>Załącznik nr 3 do Zarządzenia</t>
  </si>
  <si>
    <t>ZMIANY  PLANU  DOCHODÓW I  WYDATKÓW NA  ZADANIA  ZLECONE GMINIE  Z ZAKRESU ADMINISTRACJI RZĄDOWEJ                                                                             W  2008  ROKU</t>
  </si>
  <si>
    <t xml:space="preserve">Zmniejszenia </t>
  </si>
  <si>
    <t>Załącznik nr 4 do Zarządzenia</t>
  </si>
  <si>
    <t>ZMIANY  PLANU  DOCHODÓW I  WYDATKÓW NA  ZADANIA  ZLECONE POWIATOWI  Z ZAKRESU ADMINISTRACJI RZĄDOWEJ                                                                             W  2008  ROKU</t>
  </si>
  <si>
    <t>Skrzyżowanie ul. Armii Krajowej -Boh. W-wy - Morska</t>
  </si>
  <si>
    <t>SO</t>
  </si>
  <si>
    <t>Komisje poborowe</t>
  </si>
  <si>
    <t>Ośrodki pomocy społecznej</t>
  </si>
  <si>
    <t>Dotacje celowe otrzymane z budżetu państwa na zadania bieżące realizowane przez powiat na podstawie porozumień z organami administracji rządowej</t>
  </si>
  <si>
    <t>ul. Lechicka (od  ul. Słowiańskiej do torów)</t>
  </si>
  <si>
    <t>Wydatki inwestycyjne jednostek budżetowych</t>
  </si>
  <si>
    <t>Załącznik nr 6 do Zarządzenia</t>
  </si>
  <si>
    <t>PU</t>
  </si>
  <si>
    <t>Przeciwdziałanie alkoholizmowi</t>
  </si>
  <si>
    <t>ZMIANY W  PLANIE   WYDATKÓW   NA  ZADANIA  WŁASNE   POWIATU  W  2008  ROKU</t>
  </si>
  <si>
    <t>Wynagrodzenie osobowe pracowników</t>
  </si>
  <si>
    <t>Zakup energii</t>
  </si>
  <si>
    <t>ZMIANY  W PLANIE  WYDATKÓW   NA  ZADANIA  WŁASNE   GMINY   W  2008  ROKU</t>
  </si>
  <si>
    <t>Remont obiektów mostowych - wiadukt ul. Monte Cassino</t>
  </si>
  <si>
    <t>Dotacje celowe otrzymane z budżetu państwa na realizację  zadań bieżących z zakresu administracji rządowej oraz inne zadania zlecone ustawami realizowane przez powiat</t>
  </si>
  <si>
    <t>RO "J.J.Śniadeckich"</t>
  </si>
  <si>
    <t>RO "M.Wańkowicza"</t>
  </si>
  <si>
    <t>RO "Rokosowo"</t>
  </si>
  <si>
    <t>Świadczenia rodzinne, zaliczka alimentacyjna oraz składki na ubezpieczenia emerytalne i rentowe z ubezpieczenia społecznego</t>
  </si>
  <si>
    <t>Dotacje celowe otrzymane z budżetu państwa na realizację  zadań bieżących z zakresu administracji rządowej oraz innych zadań zleconych gminie ustawami</t>
  </si>
  <si>
    <t>Dotacje celowe otrzymane z budżetu państwa na inwestycje i zakupy inwestycyjne z zakresu administracji rządowej oraz innych zadań zleconych gminom ustawami</t>
  </si>
  <si>
    <t>Promocja jednostek samorządu terytorialnego</t>
  </si>
  <si>
    <t>Wynagrodzenia osobowe</t>
  </si>
  <si>
    <t>Składki na FP</t>
  </si>
  <si>
    <t xml:space="preserve"> Nr              /           / 08</t>
  </si>
  <si>
    <t>Urzędy wojewódzkie</t>
  </si>
  <si>
    <t>OA</t>
  </si>
  <si>
    <t>Dotacje celowe przekazane z budżetu państwa na zadania bieżące realizowane przez gminę na podstawie porozumień z organami administracji rządowej</t>
  </si>
  <si>
    <t>Dotacja podmiotowa z budżetu dla samorządowej instytucji kultury</t>
  </si>
  <si>
    <t>921</t>
  </si>
  <si>
    <t>92108</t>
  </si>
  <si>
    <t>Filharmonie, orkiestry, chóry i kapele</t>
  </si>
  <si>
    <t>Załącznik nr 5 do Zarządzenia</t>
  </si>
  <si>
    <t>Urząd Miejski</t>
  </si>
  <si>
    <t>Zakup usług remontowych</t>
  </si>
  <si>
    <t>HANDEL</t>
  </si>
  <si>
    <t>PI</t>
  </si>
  <si>
    <t>Wynagrodzenia  bezosobowe</t>
  </si>
  <si>
    <t>R</t>
  </si>
  <si>
    <t>Inf</t>
  </si>
  <si>
    <t>DZIAŁALNOŚĆ USŁUGOWA</t>
  </si>
  <si>
    <t>A</t>
  </si>
  <si>
    <t>Nadzór budowlany</t>
  </si>
  <si>
    <t>754</t>
  </si>
  <si>
    <t>BEZPIECZEŃSTWO PUBLICZNE I OCHRONA PRZECIWPOŻAROWA</t>
  </si>
  <si>
    <t>BZK</t>
  </si>
  <si>
    <t>75411</t>
  </si>
  <si>
    <t>Komendy powiatowe Państwowej Straży Pożarnej</t>
  </si>
  <si>
    <t>RO "Tysiąclecie"</t>
  </si>
  <si>
    <t>Ośrodki wsparcia</t>
  </si>
  <si>
    <t>Dotacja celowa z budżetu na finansowanie lub dofinansowanie zadań zleconych do realizacji stowarzyszeniom</t>
  </si>
  <si>
    <t>Licea ogólnokształcące</t>
  </si>
  <si>
    <t>Licea profilowane</t>
  </si>
  <si>
    <t>Opłaty z tytułu zakupu usług telekomunikacyjnych telefonii stacjonarnej</t>
  </si>
  <si>
    <t>Zakup usług dostępu do sieci Internet</t>
  </si>
  <si>
    <t>Opłaty z tytułu zakupu usług telekomunikacyjnych telefonii komórkowej</t>
  </si>
  <si>
    <t>Dokształcanie i doskonalenie nauczycieli</t>
  </si>
  <si>
    <t>Szkolenia pracowników niebędących członkami korpusu służby cywilnej</t>
  </si>
  <si>
    <t>RO "Bukowe"</t>
  </si>
  <si>
    <t>75405</t>
  </si>
  <si>
    <t>Komendy powiatowe Policji</t>
  </si>
  <si>
    <t>Wpłaty jednostek na fundusz celowy na finansowanie lub dofinansowanie zadań inwestycyjnych</t>
  </si>
  <si>
    <t>Wpłaty jednostek na fundusz celowy</t>
  </si>
  <si>
    <t>4020</t>
  </si>
  <si>
    <t>Wynagrodzenia osobowe członków korpusu służby cywilnej</t>
  </si>
  <si>
    <t>"Karuzela - Program profilaktyczny dla rodzin z małoletnimi dziećmi w placówce opiekuńczo wychowawczej wsparcia dziennego"</t>
  </si>
  <si>
    <t>Dotacje celowe otrzymane z budżetu państwa na zadania bieżące realizowane przez gminę na podstawie porozumień z organami administracji rządowej</t>
  </si>
  <si>
    <t>Ośrodki adopcyjno - opiekuńcze</t>
  </si>
  <si>
    <t>"Rozwój niespokrewnionych z dzieckiem zawodowych rodzin zastępczych w Ośrodku Adopcyjno-Opiekuńczym w Koszalinie"</t>
  </si>
  <si>
    <t>Zakup pomocy naukowych dydaktycznych i książek</t>
  </si>
  <si>
    <t>Zakup akcesoriów komputerowych, w tym programów i licencji</t>
  </si>
  <si>
    <t>4110</t>
  </si>
  <si>
    <t>4120</t>
  </si>
  <si>
    <t>4170</t>
  </si>
  <si>
    <t>4210</t>
  </si>
  <si>
    <t>4260</t>
  </si>
  <si>
    <t>4280</t>
  </si>
  <si>
    <t>4300</t>
  </si>
  <si>
    <t>4350</t>
  </si>
  <si>
    <t>4370</t>
  </si>
  <si>
    <t>4410</t>
  </si>
  <si>
    <t>4480</t>
  </si>
  <si>
    <t>Podatek od nieruchomości</t>
  </si>
  <si>
    <t>4740</t>
  </si>
  <si>
    <t>Zakup materiałów papierniczych do sprzętu drukarskiego i urządzeń kserograficznych</t>
  </si>
  <si>
    <t>4750</t>
  </si>
  <si>
    <t>ZMIANY  PLANU  DOCHODÓW I  WYDATKÓW NA  ZADANIA  REALIZOWANE PRZEZ GMINĘ NA PODSTAWIE POROZUMIEŃ                                                                                  Z ORGANAMI ADMINISTRACJI RZĄDOWEJ                                                                                                                              W  2008  ROKU</t>
  </si>
  <si>
    <t>ZMIANY  PLANU  DOCHODÓW I  WYDATKÓW NA  ZADANIA  REALIZOWANE PRZEZ POWIAT NA PODSTAWIE POROZUMIEŃ                      Z ORGANAMI ADMINISTRACJI RZĄDOWEJ                                                                            W  2008  ROKU</t>
  </si>
  <si>
    <t>Wynagrodzenia osobowe pracowników</t>
  </si>
  <si>
    <t>Środowiskowy Dom Samopomocy Nr 1</t>
  </si>
  <si>
    <t>Środowiskowy Dom Samopomocy Nr 2</t>
  </si>
  <si>
    <t>Różne opłaty i składki</t>
  </si>
  <si>
    <t>Wydatki osobowe niezaliczane do wynagrodzeń</t>
  </si>
  <si>
    <t>z dnia 25 sierpnia 2008 r.</t>
  </si>
  <si>
    <t xml:space="preserve"> Nr   255  /  1056  / 08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</si>
</sst>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_ ;\-#,##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</numFmts>
  <fonts count="22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 CE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3"/>
      <name val="Arial CE"/>
      <family val="0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8"/>
      <name val="Times New Roman"/>
      <family val="1"/>
    </font>
    <font>
      <sz val="11"/>
      <name val="Times New Roman CE"/>
      <family val="1"/>
    </font>
  </fonts>
  <fills count="2">
    <fill>
      <patternFill/>
    </fill>
    <fill>
      <patternFill patternType="gray125"/>
    </fill>
  </fills>
  <borders count="9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 style="double"/>
      <right style="medium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top" wrapText="1"/>
      <protection locked="0"/>
    </xf>
    <xf numFmtId="0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NumberFormat="1" applyFont="1" applyFill="1" applyBorder="1" applyAlignment="1" applyProtection="1">
      <alignment horizontal="center" vertical="top" wrapText="1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3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0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NumberFormat="1" applyFont="1" applyFill="1" applyBorder="1" applyAlignment="1" applyProtection="1">
      <alignment horizontal="center" vertical="center"/>
      <protection locked="0"/>
    </xf>
    <xf numFmtId="3" fontId="10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0" fontId="10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2" xfId="0" applyNumberFormat="1" applyFont="1" applyFill="1" applyBorder="1" applyAlignment="1" applyProtection="1">
      <alignment horizontal="center" vertical="center"/>
      <protection locked="0"/>
    </xf>
    <xf numFmtId="3" fontId="10" fillId="0" borderId="23" xfId="0" applyNumberFormat="1" applyFont="1" applyFill="1" applyBorder="1" applyAlignment="1" applyProtection="1">
      <alignment horizontal="right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0" fontId="12" fillId="0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3" fontId="12" fillId="0" borderId="25" xfId="0" applyNumberFormat="1" applyFont="1" applyFill="1" applyBorder="1" applyAlignment="1" applyProtection="1">
      <alignment horizontal="right" vertical="center"/>
      <protection locked="0"/>
    </xf>
    <xf numFmtId="3" fontId="12" fillId="0" borderId="26" xfId="0" applyNumberFormat="1" applyFont="1" applyFill="1" applyBorder="1" applyAlignment="1" applyProtection="1">
      <alignment horizontal="right" vertical="center"/>
      <protection locked="0"/>
    </xf>
    <xf numFmtId="0" fontId="12" fillId="0" borderId="27" xfId="0" applyNumberFormat="1" applyFont="1" applyFill="1" applyBorder="1" applyAlignment="1" applyProtection="1">
      <alignment horizontal="center" vertical="center"/>
      <protection locked="0"/>
    </xf>
    <xf numFmtId="0" fontId="12" fillId="0" borderId="25" xfId="0" applyNumberFormat="1" applyFont="1" applyFill="1" applyBorder="1" applyAlignment="1" applyProtection="1">
      <alignment vertical="center" wrapText="1"/>
      <protection locked="0"/>
    </xf>
    <xf numFmtId="0" fontId="12" fillId="0" borderId="8" xfId="0" applyNumberFormat="1" applyFont="1" applyFill="1" applyBorder="1" applyAlignment="1" applyProtection="1">
      <alignment horizontal="left" vertical="center"/>
      <protection locked="0"/>
    </xf>
    <xf numFmtId="0" fontId="12" fillId="0" borderId="8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11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19" xfId="0" applyNumberFormat="1" applyFont="1" applyFill="1" applyBorder="1" applyAlignment="1" applyProtection="1">
      <alignment vertical="center" wrapText="1"/>
      <protection locked="0"/>
    </xf>
    <xf numFmtId="0" fontId="11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right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1" xfId="0" applyNumberFormat="1" applyFont="1" applyFill="1" applyBorder="1" applyAlignment="1" applyProtection="1">
      <alignment horizontal="center" vertical="center"/>
      <protection locked="0"/>
    </xf>
    <xf numFmtId="3" fontId="10" fillId="0" borderId="31" xfId="0" applyNumberFormat="1" applyFont="1" applyFill="1" applyBorder="1" applyAlignment="1" applyProtection="1">
      <alignment horizontal="right" vertical="center"/>
      <protection locked="0"/>
    </xf>
    <xf numFmtId="3" fontId="10" fillId="0" borderId="32" xfId="0" applyNumberFormat="1" applyFont="1" applyFill="1" applyBorder="1" applyAlignment="1" applyProtection="1">
      <alignment horizontal="right" vertical="center"/>
      <protection locked="0"/>
    </xf>
    <xf numFmtId="0" fontId="12" fillId="0" borderId="33" xfId="0" applyNumberFormat="1" applyFont="1" applyFill="1" applyBorder="1" applyAlignment="1" applyProtection="1">
      <alignment horizontal="center" vertical="center"/>
      <protection locked="0"/>
    </xf>
    <xf numFmtId="0" fontId="12" fillId="0" borderId="34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35" xfId="0" applyNumberFormat="1" applyFont="1" applyFill="1" applyBorder="1" applyAlignment="1" applyProtection="1">
      <alignment horizontal="center" vertical="center"/>
      <protection locked="0"/>
    </xf>
    <xf numFmtId="3" fontId="12" fillId="0" borderId="36" xfId="0" applyNumberFormat="1" applyFont="1" applyFill="1" applyBorder="1" applyAlignment="1" applyProtection="1">
      <alignment horizontal="right" vertical="center"/>
      <protection locked="0"/>
    </xf>
    <xf numFmtId="0" fontId="12" fillId="0" borderId="8" xfId="0" applyNumberFormat="1" applyFont="1" applyFill="1" applyBorder="1" applyAlignment="1" applyProtection="1">
      <alignment vertical="center" wrapText="1"/>
      <protection locked="0"/>
    </xf>
    <xf numFmtId="0" fontId="10" fillId="0" borderId="23" xfId="0" applyNumberFormat="1" applyFont="1" applyFill="1" applyBorder="1" applyAlignment="1" applyProtection="1">
      <alignment vertical="center" wrapText="1"/>
      <protection locked="0"/>
    </xf>
    <xf numFmtId="0" fontId="12" fillId="0" borderId="13" xfId="0" applyNumberFormat="1" applyFont="1" applyFill="1" applyBorder="1" applyAlignment="1" applyProtection="1">
      <alignment vertical="center" wrapText="1"/>
      <protection locked="0"/>
    </xf>
    <xf numFmtId="0" fontId="11" fillId="0" borderId="25" xfId="0" applyNumberFormat="1" applyFont="1" applyFill="1" applyBorder="1" applyAlignment="1" applyProtection="1">
      <alignment horizontal="center" vertical="center"/>
      <protection locked="0"/>
    </xf>
    <xf numFmtId="3" fontId="10" fillId="0" borderId="18" xfId="0" applyNumberFormat="1" applyFont="1" applyFill="1" applyBorder="1" applyAlignment="1" applyProtection="1">
      <alignment horizontal="right" vertical="center"/>
      <protection locked="0"/>
    </xf>
    <xf numFmtId="3" fontId="10" fillId="0" borderId="29" xfId="0" applyNumberFormat="1" applyFont="1" applyFill="1" applyBorder="1" applyAlignment="1" applyProtection="1">
      <alignment horizontal="right" vertical="center"/>
      <protection locked="0"/>
    </xf>
    <xf numFmtId="3" fontId="10" fillId="0" borderId="9" xfId="0" applyNumberFormat="1" applyFont="1" applyFill="1" applyBorder="1" applyAlignment="1" applyProtection="1">
      <alignment horizontal="right" vertical="center"/>
      <protection locked="0"/>
    </xf>
    <xf numFmtId="3" fontId="10" fillId="0" borderId="28" xfId="0" applyNumberFormat="1" applyFont="1" applyFill="1" applyBorder="1" applyAlignment="1" applyProtection="1">
      <alignment horizontal="right" vertical="center"/>
      <protection locked="0"/>
    </xf>
    <xf numFmtId="3" fontId="12" fillId="0" borderId="33" xfId="0" applyNumberFormat="1" applyFont="1" applyFill="1" applyBorder="1" applyAlignment="1" applyProtection="1">
      <alignment horizontal="right" vertical="center"/>
      <protection locked="0"/>
    </xf>
    <xf numFmtId="3" fontId="12" fillId="0" borderId="34" xfId="0" applyNumberFormat="1" applyFont="1" applyFill="1" applyBorder="1" applyAlignment="1" applyProtection="1">
      <alignment horizontal="right" vertical="center"/>
      <protection locked="0"/>
    </xf>
    <xf numFmtId="3" fontId="13" fillId="0" borderId="25" xfId="0" applyNumberFormat="1" applyFont="1" applyFill="1" applyBorder="1" applyAlignment="1" applyProtection="1">
      <alignment horizontal="right" vertical="center"/>
      <protection locked="0"/>
    </xf>
    <xf numFmtId="3" fontId="10" fillId="0" borderId="37" xfId="0" applyNumberFormat="1" applyFont="1" applyFill="1" applyBorder="1" applyAlignment="1" applyProtection="1">
      <alignment horizontal="right" vertical="center"/>
      <protection locked="0"/>
    </xf>
    <xf numFmtId="3" fontId="10" fillId="0" borderId="38" xfId="0" applyNumberFormat="1" applyFont="1" applyFill="1" applyBorder="1" applyAlignment="1" applyProtection="1">
      <alignment horizontal="right" vertical="center"/>
      <protection locked="0"/>
    </xf>
    <xf numFmtId="3" fontId="10" fillId="0" borderId="32" xfId="0" applyNumberFormat="1" applyFont="1" applyFill="1" applyBorder="1" applyAlignment="1" applyProtection="1">
      <alignment vertical="center"/>
      <protection locked="0"/>
    </xf>
    <xf numFmtId="3" fontId="12" fillId="0" borderId="26" xfId="0" applyNumberFormat="1" applyFont="1" applyFill="1" applyBorder="1" applyAlignment="1" applyProtection="1">
      <alignment vertical="center"/>
      <protection locked="0"/>
    </xf>
    <xf numFmtId="0" fontId="14" fillId="0" borderId="23" xfId="0" applyNumberFormat="1" applyFont="1" applyFill="1" applyBorder="1" applyAlignment="1" applyProtection="1">
      <alignment horizontal="center" vertical="center"/>
      <protection locked="0"/>
    </xf>
    <xf numFmtId="3" fontId="14" fillId="0" borderId="39" xfId="0" applyNumberFormat="1" applyFont="1" applyFill="1" applyBorder="1" applyAlignment="1" applyProtection="1">
      <alignment horizontal="right" vertical="center"/>
      <protection locked="0"/>
    </xf>
    <xf numFmtId="3" fontId="14" fillId="0" borderId="28" xfId="0" applyNumberFormat="1" applyFont="1" applyFill="1" applyBorder="1" applyAlignment="1" applyProtection="1">
      <alignment horizontal="right" vertical="center"/>
      <protection locked="0"/>
    </xf>
    <xf numFmtId="3" fontId="10" fillId="0" borderId="40" xfId="0" applyNumberFormat="1" applyFont="1" applyFill="1" applyBorder="1" applyAlignment="1" applyProtection="1">
      <alignment vertical="center"/>
      <protection locked="0"/>
    </xf>
    <xf numFmtId="3" fontId="14" fillId="0" borderId="41" xfId="0" applyNumberFormat="1" applyFont="1" applyFill="1" applyBorder="1" applyAlignment="1" applyProtection="1">
      <alignment horizontal="right" vertical="center"/>
      <protection locked="0"/>
    </xf>
    <xf numFmtId="3" fontId="14" fillId="0" borderId="34" xfId="0" applyNumberFormat="1" applyFont="1" applyFill="1" applyBorder="1" applyAlignment="1" applyProtection="1">
      <alignment horizontal="right" vertical="center"/>
      <protection locked="0"/>
    </xf>
    <xf numFmtId="3" fontId="12" fillId="0" borderId="42" xfId="0" applyNumberFormat="1" applyFont="1" applyFill="1" applyBorder="1" applyAlignment="1" applyProtection="1">
      <alignment horizontal="right" vertical="center"/>
      <protection locked="0"/>
    </xf>
    <xf numFmtId="0" fontId="12" fillId="0" borderId="43" xfId="0" applyNumberFormat="1" applyFont="1" applyFill="1" applyBorder="1" applyAlignment="1" applyProtection="1">
      <alignment vertical="center" wrapText="1"/>
      <protection locked="0"/>
    </xf>
    <xf numFmtId="3" fontId="12" fillId="0" borderId="44" xfId="0" applyNumberFormat="1" applyFont="1" applyFill="1" applyBorder="1" applyAlignment="1" applyProtection="1">
      <alignment horizontal="right" vertical="center"/>
      <protection locked="0"/>
    </xf>
    <xf numFmtId="3" fontId="12" fillId="0" borderId="45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3" fontId="4" fillId="0" borderId="48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166" fontId="4" fillId="0" borderId="47" xfId="15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0" fontId="15" fillId="0" borderId="47" xfId="0" applyFont="1" applyBorder="1" applyAlignment="1">
      <alignment horizontal="center" vertical="center"/>
    </xf>
    <xf numFmtId="0" fontId="15" fillId="0" borderId="29" xfId="0" applyFont="1" applyBorder="1" applyAlignment="1">
      <alignment vertical="center"/>
    </xf>
    <xf numFmtId="3" fontId="15" fillId="0" borderId="20" xfId="0" applyNumberFormat="1" applyFont="1" applyBorder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6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165" fontId="2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49" xfId="0" applyFont="1" applyBorder="1" applyAlignment="1">
      <alignment horizontal="center" vertical="center" wrapText="1"/>
    </xf>
    <xf numFmtId="0" fontId="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8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1" xfId="0" applyNumberFormat="1" applyFont="1" applyFill="1" applyBorder="1" applyAlignment="1" applyProtection="1">
      <alignment horizontal="center" vertical="top" wrapText="1"/>
      <protection locked="0"/>
    </xf>
    <xf numFmtId="0" fontId="5" fillId="0" borderId="2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9" fillId="0" borderId="52" xfId="0" applyNumberFormat="1" applyFont="1" applyFill="1" applyBorder="1" applyAlignment="1" applyProtection="1">
      <alignment horizontal="center" vertical="center"/>
      <protection locked="0"/>
    </xf>
    <xf numFmtId="0" fontId="9" fillId="0" borderId="53" xfId="0" applyNumberFormat="1" applyFont="1" applyFill="1" applyBorder="1" applyAlignment="1" applyProtection="1">
      <alignment horizontal="center" vertical="center"/>
      <protection locked="0"/>
    </xf>
    <xf numFmtId="0" fontId="9" fillId="0" borderId="54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55" xfId="0" applyNumberFormat="1" applyFont="1" applyFill="1" applyBorder="1" applyAlignment="1" applyProtection="1">
      <alignment horizontal="center" vertical="center"/>
      <protection locked="0"/>
    </xf>
    <xf numFmtId="0" fontId="9" fillId="0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29" xfId="0" applyNumberFormat="1" applyFont="1" applyFill="1" applyBorder="1" applyAlignment="1" applyProtection="1">
      <alignment horizontal="center" vertical="center"/>
      <protection locked="0"/>
    </xf>
    <xf numFmtId="3" fontId="10" fillId="0" borderId="56" xfId="0" applyNumberFormat="1" applyFont="1" applyFill="1" applyBorder="1" applyAlignment="1" applyProtection="1">
      <alignment horizontal="right" vertical="center"/>
      <protection locked="0"/>
    </xf>
    <xf numFmtId="0" fontId="9" fillId="0" borderId="38" xfId="0" applyNumberFormat="1" applyFont="1" applyFill="1" applyBorder="1" applyAlignment="1" applyProtection="1">
      <alignment horizontal="center" vertical="center"/>
      <protection locked="0"/>
    </xf>
    <xf numFmtId="3" fontId="10" fillId="0" borderId="57" xfId="0" applyNumberFormat="1" applyFont="1" applyFill="1" applyBorder="1" applyAlignment="1" applyProtection="1">
      <alignment horizontal="right" vertical="center"/>
      <protection locked="0"/>
    </xf>
    <xf numFmtId="0" fontId="9" fillId="0" borderId="34" xfId="0" applyNumberFormat="1" applyFont="1" applyFill="1" applyBorder="1" applyAlignment="1" applyProtection="1">
      <alignment horizontal="center" vertical="center"/>
      <protection locked="0"/>
    </xf>
    <xf numFmtId="3" fontId="12" fillId="0" borderId="58" xfId="0" applyNumberFormat="1" applyFont="1" applyFill="1" applyBorder="1" applyAlignment="1" applyProtection="1">
      <alignment horizontal="right" vertical="center"/>
      <protection locked="0"/>
    </xf>
    <xf numFmtId="0" fontId="18" fillId="0" borderId="7" xfId="0" applyNumberFormat="1" applyFont="1" applyFill="1" applyBorder="1" applyAlignment="1" applyProtection="1">
      <alignment horizontal="center" vertical="center"/>
      <protection locked="0"/>
    </xf>
    <xf numFmtId="0" fontId="18" fillId="0" borderId="25" xfId="0" applyNumberFormat="1" applyFont="1" applyFill="1" applyBorder="1" applyAlignment="1" applyProtection="1">
      <alignment vertical="center" wrapText="1"/>
      <protection locked="0"/>
    </xf>
    <xf numFmtId="0" fontId="18" fillId="0" borderId="8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34" xfId="0" applyNumberFormat="1" applyFont="1" applyFill="1" applyBorder="1" applyAlignment="1" applyProtection="1">
      <alignment horizontal="center" vertical="center"/>
      <protection locked="0"/>
    </xf>
    <xf numFmtId="3" fontId="18" fillId="0" borderId="25" xfId="0" applyNumberFormat="1" applyFont="1" applyFill="1" applyBorder="1" applyAlignment="1" applyProtection="1">
      <alignment horizontal="right" vertical="center"/>
      <protection locked="0"/>
    </xf>
    <xf numFmtId="3" fontId="18" fillId="0" borderId="58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8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7" xfId="0" applyNumberFormat="1" applyFont="1" applyFill="1" applyBorder="1" applyAlignment="1" applyProtection="1">
      <alignment vertical="center" wrapText="1"/>
      <protection locked="0"/>
    </xf>
    <xf numFmtId="0" fontId="10" fillId="0" borderId="17" xfId="0" applyNumberFormat="1" applyFont="1" applyFill="1" applyBorder="1" applyAlignment="1" applyProtection="1">
      <alignment vertical="center"/>
      <protection locked="0"/>
    </xf>
    <xf numFmtId="0" fontId="10" fillId="0" borderId="29" xfId="0" applyNumberFormat="1" applyFont="1" applyFill="1" applyBorder="1" applyAlignment="1" applyProtection="1">
      <alignment vertical="center"/>
      <protection locked="0"/>
    </xf>
    <xf numFmtId="0" fontId="10" fillId="0" borderId="59" xfId="0" applyNumberFormat="1" applyFont="1" applyFill="1" applyBorder="1" applyAlignment="1" applyProtection="1">
      <alignment vertical="center" wrapText="1"/>
      <protection locked="0"/>
    </xf>
    <xf numFmtId="0" fontId="11" fillId="0" borderId="31" xfId="0" applyNumberFormat="1" applyFont="1" applyFill="1" applyBorder="1" applyAlignment="1" applyProtection="1">
      <alignment vertical="center"/>
      <protection locked="0"/>
    </xf>
    <xf numFmtId="0" fontId="10" fillId="0" borderId="59" xfId="0" applyNumberFormat="1" applyFont="1" applyFill="1" applyBorder="1" applyAlignment="1" applyProtection="1">
      <alignment vertical="center"/>
      <protection locked="0"/>
    </xf>
    <xf numFmtId="0" fontId="10" fillId="0" borderId="38" xfId="0" applyNumberFormat="1" applyFont="1" applyFill="1" applyBorder="1" applyAlignment="1" applyProtection="1">
      <alignment vertical="center"/>
      <protection locked="0"/>
    </xf>
    <xf numFmtId="0" fontId="11" fillId="0" borderId="25" xfId="0" applyNumberFormat="1" applyFont="1" applyFill="1" applyBorder="1" applyAlignment="1" applyProtection="1">
      <alignment vertical="center"/>
      <protection locked="0"/>
    </xf>
    <xf numFmtId="0" fontId="10" fillId="0" borderId="8" xfId="0" applyNumberFormat="1" applyFont="1" applyFill="1" applyBorder="1" applyAlignment="1" applyProtection="1">
      <alignment vertical="center"/>
      <protection locked="0"/>
    </xf>
    <xf numFmtId="0" fontId="10" fillId="0" borderId="34" xfId="0" applyNumberFormat="1" applyFont="1" applyFill="1" applyBorder="1" applyAlignment="1" applyProtection="1">
      <alignment vertical="center"/>
      <protection locked="0"/>
    </xf>
    <xf numFmtId="0" fontId="10" fillId="0" borderId="22" xfId="0" applyNumberFormat="1" applyFont="1" applyFill="1" applyBorder="1" applyAlignment="1" applyProtection="1">
      <alignment vertical="center" wrapText="1"/>
      <protection locked="0"/>
    </xf>
    <xf numFmtId="0" fontId="10" fillId="0" borderId="22" xfId="0" applyNumberFormat="1" applyFont="1" applyFill="1" applyBorder="1" applyAlignment="1" applyProtection="1">
      <alignment vertical="center"/>
      <protection locked="0"/>
    </xf>
    <xf numFmtId="3" fontId="12" fillId="0" borderId="34" xfId="0" applyNumberFormat="1" applyFont="1" applyFill="1" applyBorder="1" applyAlignment="1" applyProtection="1">
      <alignment vertical="center"/>
      <protection locked="0"/>
    </xf>
    <xf numFmtId="3" fontId="12" fillId="0" borderId="0" xfId="0" applyNumberFormat="1" applyFont="1" applyFill="1" applyBorder="1" applyAlignment="1" applyProtection="1">
      <alignment vertical="center"/>
      <protection locked="0"/>
    </xf>
    <xf numFmtId="0" fontId="10" fillId="0" borderId="60" xfId="0" applyNumberFormat="1" applyFont="1" applyFill="1" applyBorder="1" applyAlignment="1" applyProtection="1">
      <alignment horizontal="center" vertical="center"/>
      <protection locked="0"/>
    </xf>
    <xf numFmtId="3" fontId="10" fillId="0" borderId="61" xfId="0" applyNumberFormat="1" applyFont="1" applyFill="1" applyBorder="1" applyAlignment="1" applyProtection="1">
      <alignment vertical="center"/>
      <protection locked="0"/>
    </xf>
    <xf numFmtId="3" fontId="10" fillId="0" borderId="28" xfId="0" applyNumberFormat="1" applyFont="1" applyFill="1" applyBorder="1" applyAlignment="1" applyProtection="1">
      <alignment vertical="center"/>
      <protection locked="0"/>
    </xf>
    <xf numFmtId="3" fontId="10" fillId="0" borderId="40" xfId="0" applyNumberFormat="1" applyFont="1" applyFill="1" applyBorder="1" applyAlignment="1" applyProtection="1">
      <alignment horizontal="right" vertical="center"/>
      <protection locked="0"/>
    </xf>
    <xf numFmtId="3" fontId="2" fillId="0" borderId="58" xfId="0" applyNumberFormat="1" applyFont="1" applyFill="1" applyBorder="1" applyAlignment="1" applyProtection="1">
      <alignment horizontal="right" vertical="center"/>
      <protection locked="0"/>
    </xf>
    <xf numFmtId="0" fontId="11" fillId="0" borderId="19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" fontId="4" fillId="0" borderId="47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6" fillId="0" borderId="46" xfId="0" applyFont="1" applyBorder="1" applyAlignment="1">
      <alignment/>
    </xf>
    <xf numFmtId="0" fontId="14" fillId="0" borderId="47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3" fontId="15" fillId="0" borderId="19" xfId="0" applyNumberFormat="1" applyFont="1" applyBorder="1" applyAlignment="1">
      <alignment horizontal="centerContinuous" vertical="center"/>
    </xf>
    <xf numFmtId="3" fontId="15" fillId="0" borderId="56" xfId="0" applyNumberFormat="1" applyFont="1" applyBorder="1" applyAlignment="1">
      <alignment horizontal="centerContinuous" vertical="center"/>
    </xf>
    <xf numFmtId="3" fontId="13" fillId="0" borderId="26" xfId="0" applyNumberFormat="1" applyFont="1" applyFill="1" applyBorder="1" applyAlignment="1" applyProtection="1">
      <alignment vertical="center"/>
      <protection locked="0"/>
    </xf>
    <xf numFmtId="0" fontId="11" fillId="0" borderId="59" xfId="0" applyNumberFormat="1" applyFont="1" applyFill="1" applyBorder="1" applyAlignment="1" applyProtection="1">
      <alignment horizontal="center" vertical="center"/>
      <protection locked="0"/>
    </xf>
    <xf numFmtId="3" fontId="10" fillId="0" borderId="59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2" xfId="0" applyFont="1" applyBorder="1" applyAlignment="1">
      <alignment horizontal="centerContinuous" vertical="center" wrapText="1"/>
    </xf>
    <xf numFmtId="0" fontId="4" fillId="0" borderId="63" xfId="0" applyFont="1" applyBorder="1" applyAlignment="1">
      <alignment horizontal="centerContinuous" vertical="center" wrapText="1"/>
    </xf>
    <xf numFmtId="0" fontId="11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42" xfId="0" applyFont="1" applyBorder="1" applyAlignment="1">
      <alignment horizontal="center" vertical="center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33" xfId="0" applyNumberFormat="1" applyFont="1" applyFill="1" applyBorder="1" applyAlignment="1" applyProtection="1">
      <alignment horizontal="center" vertical="center"/>
      <protection locked="0"/>
    </xf>
    <xf numFmtId="0" fontId="9" fillId="0" borderId="42" xfId="0" applyNumberFormat="1" applyFont="1" applyFill="1" applyBorder="1" applyAlignment="1" applyProtection="1">
      <alignment horizontal="center" vertical="center"/>
      <protection locked="0"/>
    </xf>
    <xf numFmtId="0" fontId="9" fillId="0" borderId="58" xfId="0" applyNumberFormat="1" applyFont="1" applyFill="1" applyBorder="1" applyAlignment="1" applyProtection="1">
      <alignment horizontal="center" vertical="center"/>
      <protection locked="0"/>
    </xf>
    <xf numFmtId="0" fontId="10" fillId="0" borderId="46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64" xfId="0" applyNumberFormat="1" applyFont="1" applyFill="1" applyBorder="1" applyAlignment="1" applyProtection="1">
      <alignment horizontal="right" vertical="center"/>
      <protection locked="0"/>
    </xf>
    <xf numFmtId="0" fontId="10" fillId="0" borderId="65" xfId="0" applyNumberFormat="1" applyFont="1" applyFill="1" applyBorder="1" applyAlignment="1" applyProtection="1">
      <alignment horizontal="center" vertical="center"/>
      <protection locked="0"/>
    </xf>
    <xf numFmtId="0" fontId="10" fillId="0" borderId="59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66" xfId="0" applyNumberFormat="1" applyFont="1" applyFill="1" applyBorder="1" applyAlignment="1" applyProtection="1">
      <alignment horizontal="right" vertical="center"/>
      <protection locked="0"/>
    </xf>
    <xf numFmtId="3" fontId="12" fillId="0" borderId="67" xfId="0" applyNumberFormat="1" applyFont="1" applyFill="1" applyBorder="1" applyAlignment="1" applyProtection="1">
      <alignment horizontal="right" vertical="center"/>
      <protection locked="0"/>
    </xf>
    <xf numFmtId="0" fontId="12" fillId="0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43" xfId="0" applyNumberFormat="1" applyFont="1" applyFill="1" applyBorder="1" applyAlignment="1" applyProtection="1">
      <alignment horizontal="center" vertical="center"/>
      <protection locked="0"/>
    </xf>
    <xf numFmtId="3" fontId="12" fillId="0" borderId="68" xfId="0" applyNumberFormat="1" applyFont="1" applyFill="1" applyBorder="1" applyAlignment="1" applyProtection="1">
      <alignment horizontal="right" vertical="center"/>
      <protection locked="0"/>
    </xf>
    <xf numFmtId="0" fontId="4" fillId="0" borderId="19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64" xfId="0" applyNumberFormat="1" applyFont="1" applyBorder="1" applyAlignment="1">
      <alignment horizontal="right" vertical="center"/>
    </xf>
    <xf numFmtId="3" fontId="4" fillId="0" borderId="56" xfId="0" applyNumberFormat="1" applyFont="1" applyBorder="1" applyAlignment="1">
      <alignment horizontal="right" vertical="center"/>
    </xf>
    <xf numFmtId="9" fontId="16" fillId="0" borderId="0" xfId="17" applyFont="1" applyFill="1" applyBorder="1" applyAlignment="1" applyProtection="1">
      <alignment/>
      <protection locked="0"/>
    </xf>
    <xf numFmtId="0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7" xfId="0" applyNumberFormat="1" applyFont="1" applyFill="1" applyBorder="1" applyAlignment="1" applyProtection="1">
      <alignment horizontal="center" vertical="center"/>
      <protection locked="0"/>
    </xf>
    <xf numFmtId="3" fontId="15" fillId="0" borderId="47" xfId="0" applyNumberFormat="1" applyFont="1" applyBorder="1" applyAlignment="1">
      <alignment horizontal="centerContinuous" vertical="center"/>
    </xf>
    <xf numFmtId="0" fontId="19" fillId="0" borderId="7" xfId="0" applyNumberFormat="1" applyFont="1" applyFill="1" applyBorder="1" applyAlignment="1" applyProtection="1">
      <alignment horizontal="center" vertical="center"/>
      <protection locked="0"/>
    </xf>
    <xf numFmtId="0" fontId="19" fillId="0" borderId="25" xfId="0" applyNumberFormat="1" applyFont="1" applyFill="1" applyBorder="1" applyAlignment="1" applyProtection="1">
      <alignment vertical="center" wrapText="1"/>
      <protection locked="0"/>
    </xf>
    <xf numFmtId="0" fontId="20" fillId="0" borderId="8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34" xfId="0" applyNumberFormat="1" applyFont="1" applyFill="1" applyBorder="1" applyAlignment="1" applyProtection="1">
      <alignment horizontal="center" vertical="center"/>
      <protection locked="0"/>
    </xf>
    <xf numFmtId="3" fontId="19" fillId="0" borderId="25" xfId="0" applyNumberFormat="1" applyFont="1" applyFill="1" applyBorder="1" applyAlignment="1" applyProtection="1">
      <alignment horizontal="right" vertical="center"/>
      <protection locked="0"/>
    </xf>
    <xf numFmtId="3" fontId="19" fillId="0" borderId="58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3" fontId="12" fillId="0" borderId="69" xfId="0" applyNumberFormat="1" applyFont="1" applyFill="1" applyBorder="1" applyAlignment="1" applyProtection="1">
      <alignment horizontal="right" vertical="center"/>
      <protection locked="0"/>
    </xf>
    <xf numFmtId="3" fontId="1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10" fillId="0" borderId="31" xfId="0" applyNumberFormat="1" applyFont="1" applyFill="1" applyBorder="1" applyAlignment="1" applyProtection="1">
      <alignment vertical="center" wrapText="1"/>
      <protection locked="0"/>
    </xf>
    <xf numFmtId="0" fontId="12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25" xfId="0" applyNumberFormat="1" applyFont="1" applyFill="1" applyBorder="1" applyAlignment="1" applyProtection="1">
      <alignment horizontal="center" vertical="center"/>
      <protection locked="0"/>
    </xf>
    <xf numFmtId="0" fontId="19" fillId="0" borderId="25" xfId="0" applyNumberFormat="1" applyFont="1" applyFill="1" applyBorder="1" applyAlignment="1" applyProtection="1">
      <alignment horizontal="center" vertical="center"/>
      <protection locked="0"/>
    </xf>
    <xf numFmtId="0" fontId="19" fillId="0" borderId="33" xfId="0" applyNumberFormat="1" applyFont="1" applyFill="1" applyBorder="1" applyAlignment="1" applyProtection="1">
      <alignment horizontal="center" vertical="center"/>
      <protection locked="0"/>
    </xf>
    <xf numFmtId="0" fontId="19" fillId="0" borderId="34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12" fillId="0" borderId="26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3" fontId="14" fillId="0" borderId="52" xfId="0" applyNumberFormat="1" applyFont="1" applyFill="1" applyBorder="1" applyAlignment="1" applyProtection="1">
      <alignment horizontal="right" vertical="center"/>
      <protection locked="0"/>
    </xf>
    <xf numFmtId="3" fontId="14" fillId="0" borderId="54" xfId="0" applyNumberFormat="1" applyFont="1" applyFill="1" applyBorder="1" applyAlignment="1" applyProtection="1">
      <alignment horizontal="right" vertical="center"/>
      <protection locked="0"/>
    </xf>
    <xf numFmtId="0" fontId="11" fillId="0" borderId="70" xfId="0" applyNumberFormat="1" applyFont="1" applyFill="1" applyBorder="1" applyAlignment="1" applyProtection="1">
      <alignment horizontal="center" vertical="center"/>
      <protection locked="0"/>
    </xf>
    <xf numFmtId="3" fontId="14" fillId="0" borderId="71" xfId="0" applyNumberFormat="1" applyFont="1" applyFill="1" applyBorder="1" applyAlignment="1" applyProtection="1">
      <alignment horizontal="right" vertical="center"/>
      <protection locked="0"/>
    </xf>
    <xf numFmtId="3" fontId="14" fillId="0" borderId="72" xfId="0" applyNumberFormat="1" applyFont="1" applyFill="1" applyBorder="1" applyAlignment="1" applyProtection="1">
      <alignment horizontal="right" vertical="center"/>
      <protection locked="0"/>
    </xf>
    <xf numFmtId="0" fontId="12" fillId="0" borderId="73" xfId="0" applyNumberFormat="1" applyFont="1" applyFill="1" applyBorder="1" applyAlignment="1" applyProtection="1">
      <alignment horizontal="center" vertical="center"/>
      <protection locked="0"/>
    </xf>
    <xf numFmtId="0" fontId="13" fillId="0" borderId="8" xfId="0" applyNumberFormat="1" applyFont="1" applyFill="1" applyBorder="1" applyAlignment="1" applyProtection="1">
      <alignment horizontal="left" vertical="center"/>
      <protection locked="0"/>
    </xf>
    <xf numFmtId="0" fontId="13" fillId="0" borderId="25" xfId="0" applyNumberFormat="1" applyFont="1" applyFill="1" applyBorder="1" applyAlignment="1" applyProtection="1">
      <alignment horizontal="left" vertical="center"/>
      <protection locked="0"/>
    </xf>
    <xf numFmtId="0" fontId="4" fillId="0" borderId="16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12" fillId="0" borderId="36" xfId="0" applyNumberFormat="1" applyFont="1" applyFill="1" applyBorder="1" applyAlignment="1" applyProtection="1">
      <alignment vertical="center" wrapText="1"/>
      <protection locked="0"/>
    </xf>
    <xf numFmtId="0" fontId="2" fillId="0" borderId="36" xfId="0" applyNumberFormat="1" applyFont="1" applyFill="1" applyBorder="1" applyAlignment="1" applyProtection="1">
      <alignment horizontal="center" vertical="center"/>
      <protection locked="0"/>
    </xf>
    <xf numFmtId="3" fontId="12" fillId="0" borderId="15" xfId="0" applyNumberFormat="1" applyFont="1" applyFill="1" applyBorder="1" applyAlignment="1" applyProtection="1">
      <alignment horizontal="right" vertical="center"/>
      <protection locked="0"/>
    </xf>
    <xf numFmtId="3" fontId="12" fillId="0" borderId="74" xfId="0" applyNumberFormat="1" applyFont="1" applyFill="1" applyBorder="1" applyAlignment="1" applyProtection="1">
      <alignment horizontal="right" vertical="center"/>
      <protection locked="0"/>
    </xf>
    <xf numFmtId="3" fontId="12" fillId="0" borderId="75" xfId="0" applyNumberFormat="1" applyFont="1" applyFill="1" applyBorder="1" applyAlignment="1" applyProtection="1">
      <alignment horizontal="right" vertical="center"/>
      <protection locked="0"/>
    </xf>
    <xf numFmtId="3" fontId="13" fillId="0" borderId="76" xfId="0" applyNumberFormat="1" applyFont="1" applyFill="1" applyBorder="1" applyAlignment="1" applyProtection="1">
      <alignment horizontal="right" vertical="center"/>
      <protection locked="0"/>
    </xf>
    <xf numFmtId="3" fontId="13" fillId="0" borderId="11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horizontal="right" vertical="center"/>
      <protection locked="0"/>
    </xf>
    <xf numFmtId="3" fontId="15" fillId="0" borderId="17" xfId="0" applyNumberFormat="1" applyFont="1" applyBorder="1" applyAlignment="1">
      <alignment horizontal="centerContinuous" vertical="center"/>
    </xf>
    <xf numFmtId="0" fontId="13" fillId="0" borderId="26" xfId="0" applyNumberFormat="1" applyFont="1" applyFill="1" applyBorder="1" applyAlignment="1" applyProtection="1">
      <alignment horizontal="right" vertical="center"/>
      <protection locked="0"/>
    </xf>
    <xf numFmtId="0" fontId="12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77" xfId="0" applyNumberFormat="1" applyFont="1" applyFill="1" applyBorder="1" applyAlignment="1" applyProtection="1">
      <alignment horizontal="right" vertical="center"/>
      <protection locked="0"/>
    </xf>
    <xf numFmtId="0" fontId="12" fillId="0" borderId="34" xfId="0" applyNumberFormat="1" applyFont="1" applyFill="1" applyBorder="1" applyAlignment="1" applyProtection="1">
      <alignment horizontal="right" vertical="center"/>
      <protection locked="0"/>
    </xf>
    <xf numFmtId="0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12" fillId="0" borderId="37" xfId="0" applyNumberFormat="1" applyFont="1" applyFill="1" applyBorder="1" applyAlignment="1" applyProtection="1">
      <alignment horizontal="center" vertical="center"/>
      <protection locked="0"/>
    </xf>
    <xf numFmtId="0" fontId="12" fillId="0" borderId="38" xfId="0" applyNumberFormat="1" applyFont="1" applyFill="1" applyBorder="1" applyAlignment="1" applyProtection="1">
      <alignment horizontal="right" vertical="center"/>
      <protection locked="0"/>
    </xf>
    <xf numFmtId="0" fontId="9" fillId="0" borderId="41" xfId="0" applyNumberFormat="1" applyFont="1" applyFill="1" applyBorder="1" applyAlignment="1" applyProtection="1">
      <alignment horizontal="center" vertical="center"/>
      <protection locked="0"/>
    </xf>
    <xf numFmtId="0" fontId="6" fillId="0" borderId="78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10" fillId="0" borderId="48" xfId="0" applyNumberFormat="1" applyFont="1" applyFill="1" applyBorder="1" applyAlignment="1" applyProtection="1">
      <alignment horizontal="right" vertical="center"/>
      <protection locked="0"/>
    </xf>
    <xf numFmtId="0" fontId="10" fillId="0" borderId="79" xfId="0" applyNumberFormat="1" applyFont="1" applyFill="1" applyBorder="1" applyAlignment="1" applyProtection="1">
      <alignment horizontal="right" vertical="center"/>
      <protection locked="0"/>
    </xf>
    <xf numFmtId="0" fontId="12" fillId="0" borderId="41" xfId="0" applyNumberFormat="1" applyFont="1" applyFill="1" applyBorder="1" applyAlignment="1" applyProtection="1">
      <alignment horizontal="right" vertical="center"/>
      <protection locked="0"/>
    </xf>
    <xf numFmtId="0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10" fillId="0" borderId="80" xfId="0" applyNumberFormat="1" applyFont="1" applyFill="1" applyBorder="1" applyAlignment="1" applyProtection="1">
      <alignment horizontal="right" vertical="center"/>
      <protection locked="0"/>
    </xf>
    <xf numFmtId="49" fontId="10" fillId="0" borderId="46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17" xfId="0" applyNumberFormat="1" applyFont="1" applyFill="1" applyBorder="1" applyAlignment="1" applyProtection="1">
      <alignment horizontal="center" vertical="center"/>
      <protection locked="0"/>
    </xf>
    <xf numFmtId="3" fontId="10" fillId="0" borderId="56" xfId="0" applyNumberFormat="1" applyFont="1" applyFill="1" applyBorder="1" applyAlignment="1" applyProtection="1">
      <alignment horizontal="right" vertical="center"/>
      <protection locked="0"/>
    </xf>
    <xf numFmtId="49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81" xfId="0" applyNumberFormat="1" applyFont="1" applyFill="1" applyBorder="1" applyAlignment="1" applyProtection="1">
      <alignment vertical="center" wrapText="1"/>
      <protection locked="0"/>
    </xf>
    <xf numFmtId="164" fontId="11" fillId="0" borderId="59" xfId="0" applyNumberFormat="1" applyFont="1" applyFill="1" applyBorder="1" applyAlignment="1" applyProtection="1">
      <alignment horizontal="center" vertical="center"/>
      <protection locked="0"/>
    </xf>
    <xf numFmtId="3" fontId="10" fillId="0" borderId="57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164" fontId="2" fillId="0" borderId="8" xfId="0" applyNumberFormat="1" applyFont="1" applyFill="1" applyBorder="1" applyAlignment="1" applyProtection="1">
      <alignment horizontal="center" vertical="center"/>
      <protection locked="0"/>
    </xf>
    <xf numFmtId="164" fontId="2" fillId="0" borderId="25" xfId="0" applyNumberFormat="1" applyFont="1" applyFill="1" applyBorder="1" applyAlignment="1" applyProtection="1">
      <alignment horizontal="center" vertical="center"/>
      <protection locked="0"/>
    </xf>
    <xf numFmtId="3" fontId="4" fillId="0" borderId="47" xfId="0" applyNumberFormat="1" applyFont="1" applyBorder="1" applyAlignment="1">
      <alignment horizontal="right" vertical="center"/>
    </xf>
    <xf numFmtId="0" fontId="5" fillId="0" borderId="80" xfId="0" applyFont="1" applyBorder="1" applyAlignment="1">
      <alignment horizontal="center" vertical="center"/>
    </xf>
    <xf numFmtId="0" fontId="9" fillId="0" borderId="67" xfId="0" applyNumberFormat="1" applyFont="1" applyFill="1" applyBorder="1" applyAlignment="1" applyProtection="1">
      <alignment horizontal="center" vertical="center"/>
      <protection locked="0"/>
    </xf>
    <xf numFmtId="3" fontId="10" fillId="0" borderId="64" xfId="0" applyNumberFormat="1" applyFont="1" applyFill="1" applyBorder="1" applyAlignment="1" applyProtection="1">
      <alignment horizontal="right" vertical="center"/>
      <protection locked="0"/>
    </xf>
    <xf numFmtId="3" fontId="12" fillId="0" borderId="67" xfId="0" applyNumberFormat="1" applyFont="1" applyFill="1" applyBorder="1" applyAlignment="1" applyProtection="1">
      <alignment horizontal="right" vertical="center"/>
      <protection locked="0"/>
    </xf>
    <xf numFmtId="0" fontId="5" fillId="0" borderId="28" xfId="0" applyFont="1" applyBorder="1" applyAlignment="1">
      <alignment horizontal="center" vertical="center"/>
    </xf>
    <xf numFmtId="3" fontId="10" fillId="0" borderId="29" xfId="0" applyNumberFormat="1" applyFont="1" applyFill="1" applyBorder="1" applyAlignment="1" applyProtection="1">
      <alignment horizontal="right" vertical="center"/>
      <protection locked="0"/>
    </xf>
    <xf numFmtId="3" fontId="12" fillId="0" borderId="34" xfId="0" applyNumberFormat="1" applyFont="1" applyFill="1" applyBorder="1" applyAlignment="1" applyProtection="1">
      <alignment horizontal="right" vertical="center"/>
      <protection locked="0"/>
    </xf>
    <xf numFmtId="3" fontId="4" fillId="0" borderId="29" xfId="0" applyNumberFormat="1" applyFont="1" applyBorder="1" applyAlignment="1">
      <alignment horizontal="right" vertical="center"/>
    </xf>
    <xf numFmtId="3" fontId="4" fillId="0" borderId="17" xfId="0" applyNumberFormat="1" applyFont="1" applyFill="1" applyBorder="1" applyAlignment="1" applyProtection="1">
      <alignment horizontal="right" vertical="center"/>
      <protection locked="0"/>
    </xf>
    <xf numFmtId="3" fontId="4" fillId="0" borderId="59" xfId="0" applyNumberFormat="1" applyFont="1" applyFill="1" applyBorder="1" applyAlignment="1" applyProtection="1">
      <alignment horizontal="right" vertical="center"/>
      <protection locked="0"/>
    </xf>
    <xf numFmtId="3" fontId="12" fillId="0" borderId="8" xfId="0" applyNumberFormat="1" applyFont="1" applyFill="1" applyBorder="1" applyAlignment="1" applyProtection="1">
      <alignment horizontal="right" vertical="center"/>
      <protection locked="0"/>
    </xf>
    <xf numFmtId="3" fontId="10" fillId="0" borderId="17" xfId="0" applyNumberFormat="1" applyFont="1" applyFill="1" applyBorder="1" applyAlignment="1" applyProtection="1">
      <alignment horizontal="right" vertical="center"/>
      <protection locked="0"/>
    </xf>
    <xf numFmtId="3" fontId="12" fillId="0" borderId="8" xfId="0" applyNumberFormat="1" applyFont="1" applyFill="1" applyBorder="1" applyAlignment="1" applyProtection="1">
      <alignment horizontal="right" vertical="center"/>
      <protection locked="0"/>
    </xf>
    <xf numFmtId="3" fontId="4" fillId="0" borderId="17" xfId="0" applyNumberFormat="1" applyFont="1" applyBorder="1" applyAlignment="1">
      <alignment horizontal="right" vertical="center"/>
    </xf>
    <xf numFmtId="3" fontId="4" fillId="0" borderId="29" xfId="0" applyNumberFormat="1" applyFont="1" applyFill="1" applyBorder="1" applyAlignment="1" applyProtection="1">
      <alignment vertical="center"/>
      <protection locked="0"/>
    </xf>
    <xf numFmtId="3" fontId="4" fillId="0" borderId="38" xfId="0" applyNumberFormat="1" applyFont="1" applyFill="1" applyBorder="1" applyAlignment="1" applyProtection="1">
      <alignment vertical="center"/>
      <protection locked="0"/>
    </xf>
    <xf numFmtId="3" fontId="9" fillId="0" borderId="34" xfId="0" applyNumberFormat="1" applyFont="1" applyFill="1" applyBorder="1" applyAlignment="1" applyProtection="1">
      <alignment vertical="center"/>
      <protection locked="0"/>
    </xf>
    <xf numFmtId="0" fontId="12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28" xfId="0" applyNumberFormat="1" applyFont="1" applyFill="1" applyBorder="1" applyAlignment="1" applyProtection="1">
      <alignment horizontal="right" vertical="center"/>
      <protection locked="0"/>
    </xf>
    <xf numFmtId="0" fontId="10" fillId="0" borderId="47" xfId="0" applyNumberFormat="1" applyFont="1" applyFill="1" applyBorder="1" applyAlignment="1" applyProtection="1">
      <alignment vertical="center"/>
      <protection locked="0"/>
    </xf>
    <xf numFmtId="0" fontId="10" fillId="0" borderId="81" xfId="0" applyNumberFormat="1" applyFont="1" applyFill="1" applyBorder="1" applyAlignment="1" applyProtection="1">
      <alignment vertical="center"/>
      <protection locked="0"/>
    </xf>
    <xf numFmtId="0" fontId="9" fillId="0" borderId="82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3" fontId="10" fillId="0" borderId="29" xfId="0" applyNumberFormat="1" applyFont="1" applyFill="1" applyBorder="1" applyAlignment="1" applyProtection="1">
      <alignment vertical="center"/>
      <protection locked="0"/>
    </xf>
    <xf numFmtId="3" fontId="10" fillId="0" borderId="38" xfId="0" applyNumberFormat="1" applyFont="1" applyFill="1" applyBorder="1" applyAlignment="1" applyProtection="1">
      <alignment vertical="center"/>
      <protection locked="0"/>
    </xf>
    <xf numFmtId="3" fontId="12" fillId="0" borderId="26" xfId="0" applyNumberFormat="1" applyFont="1" applyFill="1" applyBorder="1" applyAlignment="1" applyProtection="1">
      <alignment horizontal="center" vertical="center"/>
      <protection locked="0"/>
    </xf>
    <xf numFmtId="3" fontId="15" fillId="0" borderId="48" xfId="0" applyNumberFormat="1" applyFont="1" applyBorder="1" applyAlignment="1">
      <alignment horizontal="centerContinuous" vertical="center"/>
    </xf>
    <xf numFmtId="0" fontId="15" fillId="0" borderId="29" xfId="0" applyFont="1" applyBorder="1" applyAlignment="1">
      <alignment horizontal="centerContinuous" vertical="center"/>
    </xf>
    <xf numFmtId="0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71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Border="1" applyAlignment="1">
      <alignment horizontal="right" vertical="center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22" xfId="0" applyNumberFormat="1" applyFont="1" applyFill="1" applyBorder="1" applyAlignment="1" applyProtection="1">
      <alignment vertical="center" wrapText="1"/>
      <protection locked="0"/>
    </xf>
    <xf numFmtId="0" fontId="11" fillId="0" borderId="23" xfId="0" applyNumberFormat="1" applyFont="1" applyFill="1" applyBorder="1" applyAlignment="1" applyProtection="1">
      <alignment vertical="center"/>
      <protection locked="0"/>
    </xf>
    <xf numFmtId="0" fontId="10" fillId="0" borderId="61" xfId="0" applyNumberFormat="1" applyFont="1" applyFill="1" applyBorder="1" applyAlignment="1" applyProtection="1">
      <alignment vertical="center"/>
      <protection locked="0"/>
    </xf>
    <xf numFmtId="0" fontId="10" fillId="0" borderId="28" xfId="0" applyNumberFormat="1" applyFont="1" applyFill="1" applyBorder="1" applyAlignment="1" applyProtection="1">
      <alignment vertical="center"/>
      <protection locked="0"/>
    </xf>
    <xf numFmtId="3" fontId="12" fillId="0" borderId="8" xfId="0" applyNumberFormat="1" applyFont="1" applyFill="1" applyBorder="1" applyAlignment="1" applyProtection="1">
      <alignment vertical="center" wrapText="1"/>
      <protection locked="0"/>
    </xf>
    <xf numFmtId="164" fontId="2" fillId="0" borderId="17" xfId="0" applyNumberFormat="1" applyFont="1" applyFill="1" applyBorder="1" applyAlignment="1" applyProtection="1">
      <alignment horizontal="center" vertical="center"/>
      <protection locked="0"/>
    </xf>
    <xf numFmtId="164" fontId="2" fillId="0" borderId="59" xfId="0" applyNumberFormat="1" applyFont="1" applyFill="1" applyBorder="1" applyAlignment="1" applyProtection="1">
      <alignment horizontal="center" vertical="center"/>
      <protection locked="0"/>
    </xf>
    <xf numFmtId="49" fontId="10" fillId="0" borderId="21" xfId="0" applyNumberFormat="1" applyFont="1" applyBorder="1" applyAlignment="1">
      <alignment horizontal="center" vertical="center"/>
    </xf>
    <xf numFmtId="0" fontId="10" fillId="0" borderId="59" xfId="0" applyFont="1" applyBorder="1" applyAlignment="1">
      <alignment vertical="center" wrapText="1"/>
    </xf>
    <xf numFmtId="0" fontId="12" fillId="0" borderId="7" xfId="0" applyNumberFormat="1" applyFont="1" applyFill="1" applyBorder="1" applyAlignment="1" applyProtection="1">
      <alignment horizontal="centerContinuous"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21" fillId="0" borderId="8" xfId="0" applyFont="1" applyBorder="1" applyAlignment="1">
      <alignment vertical="center" wrapText="1"/>
    </xf>
    <xf numFmtId="49" fontId="21" fillId="0" borderId="7" xfId="0" applyNumberFormat="1" applyFont="1" applyBorder="1" applyAlignment="1">
      <alignment horizontal="center" vertical="center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3" fontId="10" fillId="0" borderId="26" xfId="0" applyNumberFormat="1" applyFont="1" applyFill="1" applyBorder="1" applyAlignment="1" applyProtection="1">
      <alignment horizontal="right" vertical="center"/>
      <protection locked="0"/>
    </xf>
    <xf numFmtId="0" fontId="13" fillId="0" borderId="27" xfId="0" applyNumberFormat="1" applyFont="1" applyFill="1" applyBorder="1" applyAlignment="1" applyProtection="1">
      <alignment horizontal="center" vertical="center"/>
      <protection locked="0"/>
    </xf>
    <xf numFmtId="0" fontId="13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8" xfId="0" applyNumberFormat="1" applyFont="1" applyFill="1" applyBorder="1" applyAlignment="1" applyProtection="1">
      <alignment horizontal="center" vertical="center"/>
      <protection locked="0"/>
    </xf>
    <xf numFmtId="3" fontId="12" fillId="0" borderId="57" xfId="0" applyNumberFormat="1" applyFont="1" applyFill="1" applyBorder="1" applyAlignment="1" applyProtection="1">
      <alignment horizontal="right" vertical="center"/>
      <protection locked="0"/>
    </xf>
    <xf numFmtId="0" fontId="13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3" xfId="0" applyNumberFormat="1" applyFont="1" applyFill="1" applyBorder="1" applyAlignment="1" applyProtection="1">
      <alignment horizontal="center" vertical="center"/>
      <protection locked="0"/>
    </xf>
    <xf numFmtId="3" fontId="9" fillId="0" borderId="54" xfId="0" applyNumberFormat="1" applyFont="1" applyFill="1" applyBorder="1" applyAlignment="1" applyProtection="1">
      <alignment vertical="center"/>
      <protection locked="0"/>
    </xf>
    <xf numFmtId="3" fontId="9" fillId="0" borderId="38" xfId="0" applyNumberFormat="1" applyFont="1" applyFill="1" applyBorder="1" applyAlignment="1" applyProtection="1">
      <alignment vertical="center"/>
      <protection locked="0"/>
    </xf>
    <xf numFmtId="3" fontId="15" fillId="0" borderId="13" xfId="0" applyNumberFormat="1" applyFont="1" applyFill="1" applyBorder="1" applyAlignment="1" applyProtection="1">
      <alignment horizontal="right" vertical="center"/>
      <protection locked="0"/>
    </xf>
    <xf numFmtId="0" fontId="9" fillId="0" borderId="5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10" fillId="0" borderId="22" xfId="0" applyNumberFormat="1" applyFont="1" applyFill="1" applyBorder="1" applyAlignment="1" applyProtection="1">
      <alignment horizontal="center" vertical="center"/>
      <protection locked="0"/>
    </xf>
    <xf numFmtId="0" fontId="12" fillId="0" borderId="8" xfId="0" applyNumberFormat="1" applyFont="1" applyFill="1" applyBorder="1" applyAlignment="1" applyProtection="1">
      <alignment horizontal="center" vertical="center"/>
      <protection locked="0"/>
    </xf>
    <xf numFmtId="3" fontId="12" fillId="0" borderId="83" xfId="0" applyNumberFormat="1" applyFont="1" applyFill="1" applyBorder="1" applyAlignment="1" applyProtection="1">
      <alignment horizontal="right" vertical="center"/>
      <protection locked="0"/>
    </xf>
    <xf numFmtId="3" fontId="4" fillId="0" borderId="48" xfId="0" applyNumberFormat="1" applyFont="1" applyFill="1" applyBorder="1" applyAlignment="1" applyProtection="1">
      <alignment horizontal="right" vertical="center"/>
      <protection locked="0"/>
    </xf>
    <xf numFmtId="3" fontId="4" fillId="0" borderId="64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0" fontId="6" fillId="0" borderId="84" xfId="0" applyFont="1" applyBorder="1" applyAlignment="1">
      <alignment horizontal="centerContinuous" vertical="center" wrapText="1"/>
    </xf>
    <xf numFmtId="3" fontId="12" fillId="0" borderId="8" xfId="0" applyNumberFormat="1" applyFont="1" applyFill="1" applyBorder="1" applyAlignment="1" applyProtection="1">
      <alignment horizontal="left" vertical="center" wrapText="1"/>
      <protection locked="0"/>
    </xf>
    <xf numFmtId="3" fontId="15" fillId="0" borderId="8" xfId="0" applyNumberFormat="1" applyFont="1" applyFill="1" applyBorder="1" applyAlignment="1" applyProtection="1">
      <alignment horizontal="right" vertical="center"/>
      <protection locked="0"/>
    </xf>
    <xf numFmtId="0" fontId="4" fillId="0" borderId="85" xfId="0" applyFont="1" applyBorder="1" applyAlignment="1">
      <alignment horizontal="centerContinuous" vertical="center" wrapText="1"/>
    </xf>
    <xf numFmtId="0" fontId="5" fillId="0" borderId="86" xfId="0" applyFont="1" applyBorder="1" applyAlignment="1">
      <alignment horizontal="center" vertical="center"/>
    </xf>
    <xf numFmtId="0" fontId="9" fillId="0" borderId="87" xfId="0" applyNumberFormat="1" applyFont="1" applyFill="1" applyBorder="1" applyAlignment="1" applyProtection="1">
      <alignment horizontal="center" vertical="center"/>
      <protection locked="0"/>
    </xf>
    <xf numFmtId="3" fontId="10" fillId="0" borderId="88" xfId="0" applyNumberFormat="1" applyFont="1" applyFill="1" applyBorder="1" applyAlignment="1" applyProtection="1">
      <alignment horizontal="right" vertical="center"/>
      <protection locked="0"/>
    </xf>
    <xf numFmtId="3" fontId="10" fillId="0" borderId="89" xfId="0" applyNumberFormat="1" applyFont="1" applyFill="1" applyBorder="1" applyAlignment="1" applyProtection="1">
      <alignment horizontal="right" vertical="center"/>
      <protection locked="0"/>
    </xf>
    <xf numFmtId="3" fontId="12" fillId="0" borderId="87" xfId="0" applyNumberFormat="1" applyFont="1" applyFill="1" applyBorder="1" applyAlignment="1" applyProtection="1">
      <alignment horizontal="right" vertical="center"/>
      <protection locked="0"/>
    </xf>
    <xf numFmtId="3" fontId="4" fillId="0" borderId="88" xfId="0" applyNumberFormat="1" applyFont="1" applyBorder="1" applyAlignment="1">
      <alignment horizontal="right" vertical="center"/>
    </xf>
    <xf numFmtId="165" fontId="2" fillId="0" borderId="0" xfId="0" applyNumberFormat="1" applyFont="1" applyFill="1" applyBorder="1" applyAlignment="1" applyProtection="1">
      <alignment horizontal="centerContinuous" vertical="center"/>
      <protection locked="0"/>
    </xf>
    <xf numFmtId="3" fontId="12" fillId="0" borderId="82" xfId="0" applyNumberFormat="1" applyFont="1" applyFill="1" applyBorder="1" applyAlignment="1" applyProtection="1">
      <alignment horizontal="right" vertical="center"/>
      <protection locked="0"/>
    </xf>
    <xf numFmtId="3" fontId="12" fillId="0" borderId="45" xfId="0" applyNumberFormat="1" applyFont="1" applyFill="1" applyBorder="1" applyAlignment="1" applyProtection="1">
      <alignment horizontal="right" vertical="center"/>
      <protection locked="0"/>
    </xf>
    <xf numFmtId="3" fontId="13" fillId="0" borderId="34" xfId="0" applyNumberFormat="1" applyFont="1" applyFill="1" applyBorder="1" applyAlignment="1" applyProtection="1">
      <alignment vertical="center"/>
      <protection locked="0"/>
    </xf>
    <xf numFmtId="3" fontId="13" fillId="0" borderId="67" xfId="0" applyNumberFormat="1" applyFont="1" applyFill="1" applyBorder="1" applyAlignment="1" applyProtection="1">
      <alignment horizontal="right" vertical="center"/>
      <protection locked="0"/>
    </xf>
    <xf numFmtId="3" fontId="13" fillId="0" borderId="58" xfId="0" applyNumberFormat="1" applyFont="1" applyFill="1" applyBorder="1" applyAlignment="1" applyProtection="1">
      <alignment horizontal="right" vertical="center"/>
      <protection locked="0"/>
    </xf>
    <xf numFmtId="3" fontId="15" fillId="0" borderId="90" xfId="0" applyNumberFormat="1" applyFont="1" applyBorder="1" applyAlignment="1">
      <alignment horizontal="centerContinuous" vertical="center"/>
    </xf>
    <xf numFmtId="0" fontId="13" fillId="0" borderId="22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28" xfId="0" applyNumberFormat="1" applyFont="1" applyFill="1" applyBorder="1" applyAlignment="1" applyProtection="1">
      <alignment vertical="center"/>
      <protection locked="0"/>
    </xf>
    <xf numFmtId="3" fontId="13" fillId="0" borderId="80" xfId="0" applyNumberFormat="1" applyFont="1" applyFill="1" applyBorder="1" applyAlignment="1" applyProtection="1">
      <alignment horizontal="right" vertical="center"/>
      <protection locked="0"/>
    </xf>
    <xf numFmtId="3" fontId="13" fillId="0" borderId="40" xfId="0" applyNumberFormat="1" applyFont="1" applyFill="1" applyBorder="1" applyAlignment="1" applyProtection="1">
      <alignment horizontal="right" vertical="center"/>
      <protection locked="0"/>
    </xf>
    <xf numFmtId="0" fontId="9" fillId="0" borderId="44" xfId="0" applyNumberFormat="1" applyFont="1" applyFill="1" applyBorder="1" applyAlignment="1" applyProtection="1">
      <alignment horizontal="center" vertical="center"/>
      <protection locked="0"/>
    </xf>
    <xf numFmtId="0" fontId="12" fillId="0" borderId="41" xfId="0" applyNumberFormat="1" applyFont="1" applyFill="1" applyBorder="1" applyAlignment="1" applyProtection="1">
      <alignment vertical="center" wrapText="1"/>
      <protection locked="0"/>
    </xf>
    <xf numFmtId="0" fontId="21" fillId="0" borderId="51" xfId="0" applyFont="1" applyBorder="1" applyAlignment="1">
      <alignment vertical="center" wrapText="1"/>
    </xf>
    <xf numFmtId="49" fontId="12" fillId="0" borderId="7" xfId="0" applyNumberFormat="1" applyFont="1" applyFill="1" applyBorder="1" applyAlignment="1" applyProtection="1">
      <alignment horizontal="centerContinuous" vertical="center"/>
      <protection locked="0"/>
    </xf>
    <xf numFmtId="49" fontId="21" fillId="0" borderId="35" xfId="0" applyNumberFormat="1" applyFont="1" applyBorder="1" applyAlignment="1">
      <alignment horizontal="center" vertical="center"/>
    </xf>
    <xf numFmtId="3" fontId="12" fillId="0" borderId="91" xfId="0" applyNumberFormat="1" applyFont="1" applyFill="1" applyBorder="1" applyAlignment="1" applyProtection="1">
      <alignment horizontal="right" vertical="center"/>
      <protection locked="0"/>
    </xf>
    <xf numFmtId="0" fontId="1" fillId="0" borderId="29" xfId="0" applyNumberFormat="1" applyFont="1" applyFill="1" applyBorder="1" applyAlignment="1" applyProtection="1">
      <alignment/>
      <protection locked="0"/>
    </xf>
    <xf numFmtId="0" fontId="18" fillId="0" borderId="8" xfId="0" applyNumberFormat="1" applyFont="1" applyFill="1" applyBorder="1" applyAlignment="1" applyProtection="1">
      <alignment vertical="center" wrapText="1"/>
      <protection locked="0"/>
    </xf>
    <xf numFmtId="3" fontId="18" fillId="0" borderId="67" xfId="0" applyNumberFormat="1" applyFont="1" applyFill="1" applyBorder="1" applyAlignment="1" applyProtection="1">
      <alignment horizontal="right" vertical="center"/>
      <protection locked="0"/>
    </xf>
    <xf numFmtId="0" fontId="10" fillId="0" borderId="73" xfId="0" applyNumberFormat="1" applyFont="1" applyFill="1" applyBorder="1" applyAlignment="1" applyProtection="1">
      <alignment horizontal="center" vertical="center"/>
      <protection locked="0"/>
    </xf>
    <xf numFmtId="0" fontId="10" fillId="0" borderId="70" xfId="0" applyNumberFormat="1" applyFont="1" applyFill="1" applyBorder="1" applyAlignment="1" applyProtection="1">
      <alignment vertical="center" wrapText="1"/>
      <protection locked="0"/>
    </xf>
    <xf numFmtId="3" fontId="10" fillId="0" borderId="77" xfId="0" applyNumberFormat="1" applyFont="1" applyFill="1" applyBorder="1" applyAlignment="1" applyProtection="1">
      <alignment horizontal="right" vertical="center"/>
      <protection locked="0"/>
    </xf>
    <xf numFmtId="3" fontId="10" fillId="0" borderId="72" xfId="0" applyNumberFormat="1" applyFont="1" applyFill="1" applyBorder="1" applyAlignment="1" applyProtection="1">
      <alignment horizontal="right" vertical="center"/>
      <protection locked="0"/>
    </xf>
    <xf numFmtId="3" fontId="10" fillId="0" borderId="70" xfId="0" applyNumberFormat="1" applyFont="1" applyFill="1" applyBorder="1" applyAlignment="1" applyProtection="1">
      <alignment horizontal="right" vertical="center"/>
      <protection locked="0"/>
    </xf>
    <xf numFmtId="3" fontId="10" fillId="0" borderId="45" xfId="0" applyNumberFormat="1" applyFont="1" applyFill="1" applyBorder="1" applyAlignment="1" applyProtection="1">
      <alignment horizontal="right" vertical="center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0" fontId="11" fillId="0" borderId="43" xfId="0" applyNumberFormat="1" applyFont="1" applyFill="1" applyBorder="1" applyAlignment="1" applyProtection="1">
      <alignment horizontal="center" vertical="center"/>
      <protection locked="0"/>
    </xf>
    <xf numFmtId="0" fontId="7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1">
      <selection activeCell="F4" sqref="F4"/>
    </sheetView>
  </sheetViews>
  <sheetFormatPr defaultColWidth="9.00390625" defaultRowHeight="12.75"/>
  <cols>
    <col min="1" max="1" width="7.25390625" style="1" customWidth="1"/>
    <col min="2" max="2" width="41.875" style="1" customWidth="1"/>
    <col min="3" max="3" width="7.00390625" style="2" customWidth="1"/>
    <col min="4" max="4" width="13.375" style="1" hidden="1" customWidth="1"/>
    <col min="5" max="5" width="13.25390625" style="1" hidden="1" customWidth="1"/>
    <col min="6" max="6" width="14.375" style="1" customWidth="1"/>
    <col min="7" max="7" width="13.25390625" style="1" customWidth="1"/>
    <col min="8" max="8" width="10.00390625" style="1" customWidth="1"/>
    <col min="9" max="9" width="9.875" style="1" customWidth="1"/>
    <col min="10" max="16384" width="10.00390625" style="1" customWidth="1"/>
  </cols>
  <sheetData>
    <row r="1" ht="14.25" customHeight="1">
      <c r="F1" s="3" t="s">
        <v>0</v>
      </c>
    </row>
    <row r="2" spans="1:6" ht="14.25" customHeight="1">
      <c r="A2" s="4"/>
      <c r="B2" s="5"/>
      <c r="C2" s="6"/>
      <c r="D2" s="7"/>
      <c r="E2" s="7"/>
      <c r="F2" s="8" t="s">
        <v>74</v>
      </c>
    </row>
    <row r="3" spans="1:6" ht="14.25" customHeight="1">
      <c r="A3" s="4"/>
      <c r="B3" s="5"/>
      <c r="C3" s="6"/>
      <c r="D3" s="7"/>
      <c r="E3" s="7"/>
      <c r="F3" s="8" t="s">
        <v>1</v>
      </c>
    </row>
    <row r="4" spans="1:6" ht="14.25" customHeight="1">
      <c r="A4" s="4"/>
      <c r="B4" s="5"/>
      <c r="C4" s="6"/>
      <c r="D4" s="7"/>
      <c r="E4" s="7"/>
      <c r="F4" s="8" t="s">
        <v>143</v>
      </c>
    </row>
    <row r="5" spans="1:6" ht="8.25" customHeight="1">
      <c r="A5" s="4"/>
      <c r="B5" s="5"/>
      <c r="C5" s="6"/>
      <c r="D5" s="7"/>
      <c r="E5" s="7"/>
      <c r="F5" s="8"/>
    </row>
    <row r="6" spans="1:7" s="13" customFormat="1" ht="40.5" customHeight="1">
      <c r="A6" s="9" t="s">
        <v>62</v>
      </c>
      <c r="B6" s="10"/>
      <c r="C6" s="11"/>
      <c r="D6" s="11"/>
      <c r="E6" s="11"/>
      <c r="F6" s="12"/>
      <c r="G6" s="12"/>
    </row>
    <row r="7" spans="1:7" s="13" customFormat="1" ht="14.25" customHeight="1" thickBot="1">
      <c r="A7" s="9"/>
      <c r="B7" s="10"/>
      <c r="C7" s="14"/>
      <c r="D7" s="11"/>
      <c r="E7" s="11"/>
      <c r="G7" s="15" t="s">
        <v>2</v>
      </c>
    </row>
    <row r="8" spans="1:7" s="23" customFormat="1" ht="23.25" customHeight="1">
      <c r="A8" s="16" t="s">
        <v>3</v>
      </c>
      <c r="B8" s="17" t="s">
        <v>4</v>
      </c>
      <c r="C8" s="18" t="s">
        <v>5</v>
      </c>
      <c r="D8" s="19" t="s">
        <v>6</v>
      </c>
      <c r="E8" s="20" t="s">
        <v>6</v>
      </c>
      <c r="F8" s="21" t="s">
        <v>7</v>
      </c>
      <c r="G8" s="22"/>
    </row>
    <row r="9" spans="1:7" s="23" customFormat="1" ht="12.75" customHeight="1">
      <c r="A9" s="24" t="s">
        <v>8</v>
      </c>
      <c r="B9" s="25"/>
      <c r="C9" s="26" t="s">
        <v>9</v>
      </c>
      <c r="D9" s="27" t="s">
        <v>10</v>
      </c>
      <c r="E9" s="27" t="s">
        <v>10</v>
      </c>
      <c r="F9" s="28" t="s">
        <v>11</v>
      </c>
      <c r="G9" s="29" t="s">
        <v>10</v>
      </c>
    </row>
    <row r="10" spans="1:7" s="36" customFormat="1" ht="9.75" customHeight="1" thickBot="1">
      <c r="A10" s="30">
        <v>1</v>
      </c>
      <c r="B10" s="31">
        <v>2</v>
      </c>
      <c r="C10" s="31">
        <v>3</v>
      </c>
      <c r="D10" s="32">
        <v>4</v>
      </c>
      <c r="E10" s="33">
        <v>4</v>
      </c>
      <c r="F10" s="34">
        <v>4</v>
      </c>
      <c r="G10" s="35">
        <v>5</v>
      </c>
    </row>
    <row r="11" spans="1:7" s="57" customFormat="1" ht="15.75" thickBot="1" thickTop="1">
      <c r="A11" s="37">
        <v>500</v>
      </c>
      <c r="B11" s="63" t="s">
        <v>85</v>
      </c>
      <c r="C11" s="64" t="s">
        <v>13</v>
      </c>
      <c r="D11" s="40"/>
      <c r="E11" s="65"/>
      <c r="F11" s="41">
        <f>SUM(F12)</f>
        <v>1000</v>
      </c>
      <c r="G11" s="42">
        <f>SUM(G12)</f>
        <v>1000</v>
      </c>
    </row>
    <row r="12" spans="1:7" s="57" customFormat="1" ht="15" customHeight="1" thickTop="1">
      <c r="A12" s="66">
        <v>50095</v>
      </c>
      <c r="B12" s="224" t="s">
        <v>15</v>
      </c>
      <c r="C12" s="256"/>
      <c r="D12" s="257"/>
      <c r="E12" s="258"/>
      <c r="F12" s="68">
        <f>SUM(F13:F14)</f>
        <v>1000</v>
      </c>
      <c r="G12" s="69">
        <f>SUM(G13:G14)</f>
        <v>1000</v>
      </c>
    </row>
    <row r="13" spans="1:7" s="72" customFormat="1" ht="13.5" customHeight="1">
      <c r="A13" s="48">
        <v>4260</v>
      </c>
      <c r="B13" s="54" t="s">
        <v>61</v>
      </c>
      <c r="C13" s="58"/>
      <c r="D13" s="70"/>
      <c r="E13" s="255"/>
      <c r="F13" s="51"/>
      <c r="G13" s="52">
        <v>1000</v>
      </c>
    </row>
    <row r="14" spans="1:7" s="72" customFormat="1" ht="13.5" customHeight="1" thickBot="1">
      <c r="A14" s="48">
        <v>4300</v>
      </c>
      <c r="B14" s="54" t="s">
        <v>21</v>
      </c>
      <c r="C14" s="58"/>
      <c r="D14" s="70"/>
      <c r="E14" s="255"/>
      <c r="F14" s="51">
        <v>1000</v>
      </c>
      <c r="G14" s="52"/>
    </row>
    <row r="15" spans="1:7" s="57" customFormat="1" ht="15.75" thickBot="1" thickTop="1">
      <c r="A15" s="37">
        <v>750</v>
      </c>
      <c r="B15" s="63" t="s">
        <v>17</v>
      </c>
      <c r="C15" s="64"/>
      <c r="D15" s="40"/>
      <c r="E15" s="65"/>
      <c r="F15" s="41">
        <f>F33+F27+F18+F16</f>
        <v>182830</v>
      </c>
      <c r="G15" s="42">
        <f>G33+G27+G18+G16</f>
        <v>182830</v>
      </c>
    </row>
    <row r="16" spans="1:7" s="57" customFormat="1" ht="15.75" customHeight="1" thickTop="1">
      <c r="A16" s="66">
        <v>75011</v>
      </c>
      <c r="B16" s="224" t="s">
        <v>75</v>
      </c>
      <c r="C16" s="67" t="s">
        <v>76</v>
      </c>
      <c r="D16" s="257"/>
      <c r="E16" s="258"/>
      <c r="F16" s="68"/>
      <c r="G16" s="69">
        <f>SUM(G17)</f>
        <v>600</v>
      </c>
    </row>
    <row r="17" spans="1:7" s="72" customFormat="1" ht="15.75" customHeight="1">
      <c r="A17" s="48">
        <v>4210</v>
      </c>
      <c r="B17" s="54" t="s">
        <v>18</v>
      </c>
      <c r="C17" s="58"/>
      <c r="D17" s="70"/>
      <c r="E17" s="255"/>
      <c r="F17" s="51"/>
      <c r="G17" s="52">
        <v>600</v>
      </c>
    </row>
    <row r="18" spans="1:7" s="57" customFormat="1" ht="15.75" customHeight="1">
      <c r="A18" s="43">
        <v>75023</v>
      </c>
      <c r="B18" s="76" t="s">
        <v>83</v>
      </c>
      <c r="C18" s="382"/>
      <c r="D18" s="296"/>
      <c r="E18" s="297"/>
      <c r="F18" s="46">
        <f>SUM(F20:F26)</f>
        <v>160250</v>
      </c>
      <c r="G18" s="47">
        <f>SUM(G19:G26)</f>
        <v>159650</v>
      </c>
    </row>
    <row r="19" spans="1:7" s="72" customFormat="1" ht="15.75" customHeight="1">
      <c r="A19" s="48">
        <v>3020</v>
      </c>
      <c r="B19" s="54" t="s">
        <v>142</v>
      </c>
      <c r="C19" s="58" t="s">
        <v>76</v>
      </c>
      <c r="D19" s="70"/>
      <c r="E19" s="255"/>
      <c r="F19" s="51"/>
      <c r="G19" s="52">
        <v>1000</v>
      </c>
    </row>
    <row r="20" spans="1:7" s="72" customFormat="1" ht="15">
      <c r="A20" s="48">
        <v>4210</v>
      </c>
      <c r="B20" s="54" t="s">
        <v>18</v>
      </c>
      <c r="C20" s="58" t="s">
        <v>89</v>
      </c>
      <c r="D20" s="70"/>
      <c r="E20" s="255"/>
      <c r="F20" s="51"/>
      <c r="G20" s="52">
        <v>100000</v>
      </c>
    </row>
    <row r="21" spans="1:7" s="72" customFormat="1" ht="15">
      <c r="A21" s="48">
        <v>4210</v>
      </c>
      <c r="B21" s="54" t="s">
        <v>18</v>
      </c>
      <c r="C21" s="58" t="s">
        <v>76</v>
      </c>
      <c r="D21" s="70"/>
      <c r="E21" s="255"/>
      <c r="F21" s="51">
        <v>7000</v>
      </c>
      <c r="G21" s="52"/>
    </row>
    <row r="22" spans="1:7" s="72" customFormat="1" ht="15">
      <c r="A22" s="48">
        <v>4260</v>
      </c>
      <c r="B22" s="54" t="s">
        <v>61</v>
      </c>
      <c r="C22" s="58" t="s">
        <v>76</v>
      </c>
      <c r="D22" s="70"/>
      <c r="E22" s="255"/>
      <c r="F22" s="51">
        <v>16000</v>
      </c>
      <c r="G22" s="52">
        <v>10600</v>
      </c>
    </row>
    <row r="23" spans="1:7" s="72" customFormat="1" ht="15">
      <c r="A23" s="48">
        <v>4270</v>
      </c>
      <c r="B23" s="54" t="s">
        <v>84</v>
      </c>
      <c r="C23" s="58" t="s">
        <v>76</v>
      </c>
      <c r="D23" s="70"/>
      <c r="E23" s="255"/>
      <c r="F23" s="51">
        <v>25000</v>
      </c>
      <c r="G23" s="52"/>
    </row>
    <row r="24" spans="1:7" s="72" customFormat="1" ht="15">
      <c r="A24" s="48">
        <v>4300</v>
      </c>
      <c r="B24" s="54" t="s">
        <v>21</v>
      </c>
      <c r="C24" s="58" t="s">
        <v>76</v>
      </c>
      <c r="D24" s="70"/>
      <c r="E24" s="255"/>
      <c r="F24" s="51">
        <v>12250</v>
      </c>
      <c r="G24" s="52">
        <f>37250+7000</f>
        <v>44250</v>
      </c>
    </row>
    <row r="25" spans="1:7" s="72" customFormat="1" ht="15">
      <c r="A25" s="48">
        <v>4430</v>
      </c>
      <c r="B25" s="54" t="s">
        <v>141</v>
      </c>
      <c r="C25" s="58" t="s">
        <v>76</v>
      </c>
      <c r="D25" s="70"/>
      <c r="E25" s="255"/>
      <c r="F25" s="51"/>
      <c r="G25" s="52">
        <v>3800</v>
      </c>
    </row>
    <row r="26" spans="1:7" s="72" customFormat="1" ht="30">
      <c r="A26" s="48">
        <v>6060</v>
      </c>
      <c r="B26" s="54" t="s">
        <v>20</v>
      </c>
      <c r="C26" s="58" t="s">
        <v>89</v>
      </c>
      <c r="D26" s="70"/>
      <c r="E26" s="255"/>
      <c r="F26" s="51">
        <v>100000</v>
      </c>
      <c r="G26" s="52"/>
    </row>
    <row r="27" spans="1:7" s="57" customFormat="1" ht="15" customHeight="1">
      <c r="A27" s="43">
        <v>75075</v>
      </c>
      <c r="B27" s="76" t="s">
        <v>71</v>
      </c>
      <c r="C27" s="59"/>
      <c r="D27" s="296"/>
      <c r="E27" s="297"/>
      <c r="F27" s="46">
        <f>SUM(F28:F31)</f>
        <v>1750</v>
      </c>
      <c r="G27" s="47">
        <f>SUM(G28:G32)</f>
        <v>21750</v>
      </c>
    </row>
    <row r="28" spans="1:7" s="72" customFormat="1" ht="15">
      <c r="A28" s="48">
        <v>4210</v>
      </c>
      <c r="B28" s="54" t="s">
        <v>18</v>
      </c>
      <c r="C28" s="58" t="s">
        <v>86</v>
      </c>
      <c r="D28" s="70"/>
      <c r="E28" s="255"/>
      <c r="F28" s="51">
        <v>1000</v>
      </c>
      <c r="G28" s="52">
        <v>200</v>
      </c>
    </row>
    <row r="29" spans="1:7" s="72" customFormat="1" ht="15">
      <c r="A29" s="48">
        <v>4300</v>
      </c>
      <c r="B29" s="54" t="s">
        <v>21</v>
      </c>
      <c r="C29" s="58" t="s">
        <v>86</v>
      </c>
      <c r="D29" s="70"/>
      <c r="E29" s="255"/>
      <c r="F29" s="51"/>
      <c r="G29" s="52">
        <v>800</v>
      </c>
    </row>
    <row r="30" spans="1:7" s="72" customFormat="1" ht="15">
      <c r="A30" s="48">
        <v>4170</v>
      </c>
      <c r="B30" s="54" t="s">
        <v>87</v>
      </c>
      <c r="C30" s="58" t="s">
        <v>88</v>
      </c>
      <c r="D30" s="70"/>
      <c r="E30" s="255"/>
      <c r="F30" s="51"/>
      <c r="G30" s="52">
        <v>750</v>
      </c>
    </row>
    <row r="31" spans="1:7" s="72" customFormat="1" ht="15">
      <c r="A31" s="48">
        <v>4300</v>
      </c>
      <c r="B31" s="54" t="s">
        <v>21</v>
      </c>
      <c r="C31" s="58" t="s">
        <v>88</v>
      </c>
      <c r="D31" s="70"/>
      <c r="E31" s="255"/>
      <c r="F31" s="51">
        <v>750</v>
      </c>
      <c r="G31" s="52"/>
    </row>
    <row r="32" spans="1:7" s="72" customFormat="1" ht="15">
      <c r="A32" s="48">
        <v>4300</v>
      </c>
      <c r="B32" s="54" t="s">
        <v>21</v>
      </c>
      <c r="C32" s="58" t="s">
        <v>22</v>
      </c>
      <c r="D32" s="70"/>
      <c r="E32" s="255"/>
      <c r="F32" s="51"/>
      <c r="G32" s="52">
        <v>20000</v>
      </c>
    </row>
    <row r="33" spans="1:7" s="57" customFormat="1" ht="17.25" customHeight="1">
      <c r="A33" s="43">
        <v>75095</v>
      </c>
      <c r="B33" s="76" t="s">
        <v>15</v>
      </c>
      <c r="C33" s="59" t="s">
        <v>41</v>
      </c>
      <c r="D33" s="60"/>
      <c r="E33" s="61"/>
      <c r="F33" s="46">
        <f>F35+F38+F34</f>
        <v>20830</v>
      </c>
      <c r="G33" s="47">
        <f>G35+G38+G34</f>
        <v>830</v>
      </c>
    </row>
    <row r="34" spans="1:7" s="57" customFormat="1" ht="17.25" customHeight="1">
      <c r="A34" s="48">
        <v>4300</v>
      </c>
      <c r="B34" s="54" t="s">
        <v>21</v>
      </c>
      <c r="C34" s="58" t="s">
        <v>22</v>
      </c>
      <c r="D34" s="326"/>
      <c r="E34" s="327"/>
      <c r="F34" s="51">
        <v>20000</v>
      </c>
      <c r="G34" s="328"/>
    </row>
    <row r="35" spans="1:7" s="230" customFormat="1" ht="12" customHeight="1">
      <c r="A35" s="211"/>
      <c r="B35" s="240" t="s">
        <v>67</v>
      </c>
      <c r="C35" s="227"/>
      <c r="D35" s="228"/>
      <c r="E35" s="229"/>
      <c r="F35" s="85">
        <f>SUM(F36:F37)</f>
        <v>700</v>
      </c>
      <c r="G35" s="252">
        <f>SUM(G36:G37)</f>
        <v>700</v>
      </c>
    </row>
    <row r="36" spans="1:7" s="72" customFormat="1" ht="15">
      <c r="A36" s="48">
        <v>4210</v>
      </c>
      <c r="B36" s="225" t="s">
        <v>18</v>
      </c>
      <c r="C36" s="226"/>
      <c r="D36" s="70"/>
      <c r="E36" s="71"/>
      <c r="F36" s="253">
        <v>700</v>
      </c>
      <c r="G36" s="231"/>
    </row>
    <row r="37" spans="1:7" s="72" customFormat="1" ht="15">
      <c r="A37" s="48">
        <v>4300</v>
      </c>
      <c r="B37" s="225" t="s">
        <v>21</v>
      </c>
      <c r="C37" s="226"/>
      <c r="D37" s="70"/>
      <c r="E37" s="71"/>
      <c r="F37" s="51"/>
      <c r="G37" s="231">
        <v>700</v>
      </c>
    </row>
    <row r="38" spans="1:7" s="230" customFormat="1" ht="12" customHeight="1">
      <c r="A38" s="211"/>
      <c r="B38" s="240" t="s">
        <v>108</v>
      </c>
      <c r="C38" s="227"/>
      <c r="D38" s="228"/>
      <c r="E38" s="229"/>
      <c r="F38" s="85">
        <f>SUM(F39:F40)</f>
        <v>130</v>
      </c>
      <c r="G38" s="252">
        <f>SUM(G39:G40)</f>
        <v>130</v>
      </c>
    </row>
    <row r="39" spans="1:7" s="72" customFormat="1" ht="15">
      <c r="A39" s="48">
        <v>4110</v>
      </c>
      <c r="B39" s="54" t="s">
        <v>30</v>
      </c>
      <c r="C39" s="226"/>
      <c r="D39" s="70"/>
      <c r="E39" s="71"/>
      <c r="F39" s="51"/>
      <c r="G39" s="231">
        <v>130</v>
      </c>
    </row>
    <row r="40" spans="1:7" s="72" customFormat="1" ht="15.75" thickBot="1">
      <c r="A40" s="48">
        <v>4170</v>
      </c>
      <c r="B40" s="225" t="s">
        <v>19</v>
      </c>
      <c r="C40" s="226"/>
      <c r="D40" s="70"/>
      <c r="E40" s="71"/>
      <c r="F40" s="51">
        <v>130</v>
      </c>
      <c r="G40" s="231"/>
    </row>
    <row r="41" spans="1:7" s="57" customFormat="1" ht="15.75" hidden="1" thickBot="1" thickTop="1">
      <c r="A41" s="37">
        <v>801</v>
      </c>
      <c r="B41" s="63" t="s">
        <v>23</v>
      </c>
      <c r="C41" s="64" t="s">
        <v>24</v>
      </c>
      <c r="D41" s="40"/>
      <c r="E41" s="65"/>
      <c r="F41" s="41">
        <f>F42</f>
        <v>0</v>
      </c>
      <c r="G41" s="42"/>
    </row>
    <row r="42" spans="1:7" s="57" customFormat="1" ht="15" hidden="1" thickTop="1">
      <c r="A42" s="43">
        <v>80195</v>
      </c>
      <c r="B42" s="76" t="s">
        <v>15</v>
      </c>
      <c r="C42" s="59"/>
      <c r="D42" s="60"/>
      <c r="E42" s="61"/>
      <c r="F42" s="46">
        <f>F43</f>
        <v>0</v>
      </c>
      <c r="G42" s="47"/>
    </row>
    <row r="43" spans="1:7" s="72" customFormat="1" ht="30.75" hidden="1" thickBot="1">
      <c r="A43" s="48">
        <v>4240</v>
      </c>
      <c r="B43" s="54" t="s">
        <v>26</v>
      </c>
      <c r="C43" s="58"/>
      <c r="D43" s="70"/>
      <c r="E43" s="71"/>
      <c r="F43" s="51"/>
      <c r="G43" s="52"/>
    </row>
    <row r="44" spans="1:7" s="57" customFormat="1" ht="15.75" thickBot="1" thickTop="1">
      <c r="A44" s="37">
        <v>851</v>
      </c>
      <c r="B44" s="63" t="s">
        <v>42</v>
      </c>
      <c r="C44" s="39" t="s">
        <v>57</v>
      </c>
      <c r="D44" s="79" t="e">
        <f>#REF!</f>
        <v>#REF!</v>
      </c>
      <c r="E44" s="80" t="e">
        <f>#REF!</f>
        <v>#REF!</v>
      </c>
      <c r="F44" s="41">
        <f>F45+F48</f>
        <v>232930</v>
      </c>
      <c r="G44" s="42">
        <f>G45+G48</f>
        <v>232930</v>
      </c>
    </row>
    <row r="45" spans="1:7" s="57" customFormat="1" ht="15" thickTop="1">
      <c r="A45" s="66">
        <v>85153</v>
      </c>
      <c r="B45" s="224" t="s">
        <v>43</v>
      </c>
      <c r="C45" s="67"/>
      <c r="D45" s="86"/>
      <c r="E45" s="87"/>
      <c r="F45" s="68">
        <f>SUM(F46:F47)</f>
        <v>7930</v>
      </c>
      <c r="G45" s="69">
        <f>SUM(G46:G47)</f>
        <v>7930</v>
      </c>
    </row>
    <row r="46" spans="1:7" s="72" customFormat="1" ht="15">
      <c r="A46" s="48">
        <v>4210</v>
      </c>
      <c r="B46" s="54" t="s">
        <v>18</v>
      </c>
      <c r="C46" s="58"/>
      <c r="D46" s="83"/>
      <c r="E46" s="84"/>
      <c r="F46" s="51"/>
      <c r="G46" s="52">
        <v>7930</v>
      </c>
    </row>
    <row r="47" spans="1:7" s="72" customFormat="1" ht="27" customHeight="1">
      <c r="A47" s="48">
        <v>6060</v>
      </c>
      <c r="B47" s="54" t="s">
        <v>20</v>
      </c>
      <c r="C47" s="58"/>
      <c r="D47" s="83"/>
      <c r="E47" s="84"/>
      <c r="F47" s="51">
        <v>7930</v>
      </c>
      <c r="G47" s="52"/>
    </row>
    <row r="48" spans="1:7" s="72" customFormat="1" ht="15">
      <c r="A48" s="43">
        <v>85154</v>
      </c>
      <c r="B48" s="76" t="s">
        <v>58</v>
      </c>
      <c r="C48" s="59"/>
      <c r="D48" s="81"/>
      <c r="E48" s="82"/>
      <c r="F48" s="46">
        <f>SUM(F49:F50)</f>
        <v>225000</v>
      </c>
      <c r="G48" s="47">
        <f>SUM(G49:G50)</f>
        <v>225000</v>
      </c>
    </row>
    <row r="49" spans="1:7" s="72" customFormat="1" ht="17.25" customHeight="1">
      <c r="A49" s="48">
        <v>4270</v>
      </c>
      <c r="B49" s="54" t="s">
        <v>84</v>
      </c>
      <c r="C49" s="58"/>
      <c r="D49" s="83"/>
      <c r="E49" s="84"/>
      <c r="F49" s="51"/>
      <c r="G49" s="52">
        <v>225000</v>
      </c>
    </row>
    <row r="50" spans="1:7" s="72" customFormat="1" ht="19.5" customHeight="1">
      <c r="A50" s="73">
        <v>6050</v>
      </c>
      <c r="B50" s="243" t="s">
        <v>55</v>
      </c>
      <c r="C50" s="244"/>
      <c r="D50" s="245"/>
      <c r="E50" s="246"/>
      <c r="F50" s="74">
        <v>225000</v>
      </c>
      <c r="G50" s="247"/>
    </row>
    <row r="51" spans="1:7" s="57" customFormat="1" ht="21" customHeight="1" thickBot="1">
      <c r="A51" s="376">
        <v>852</v>
      </c>
      <c r="B51" s="377" t="s">
        <v>27</v>
      </c>
      <c r="C51" s="383" t="s">
        <v>28</v>
      </c>
      <c r="D51" s="378" t="e">
        <f>#REF!</f>
        <v>#REF!</v>
      </c>
      <c r="E51" s="379"/>
      <c r="F51" s="380">
        <f>SUM(F52)</f>
        <v>5000</v>
      </c>
      <c r="G51" s="381">
        <f>SUM(G52)</f>
        <v>5000</v>
      </c>
    </row>
    <row r="52" spans="1:7" s="57" customFormat="1" ht="18.75" customHeight="1" thickTop="1">
      <c r="A52" s="66">
        <v>85219</v>
      </c>
      <c r="B52" s="224" t="s">
        <v>52</v>
      </c>
      <c r="C52" s="67"/>
      <c r="D52" s="86"/>
      <c r="E52" s="87"/>
      <c r="F52" s="68">
        <f>SUM(F53:F54)</f>
        <v>5000</v>
      </c>
      <c r="G52" s="69">
        <f>SUM(G53:G54)</f>
        <v>5000</v>
      </c>
    </row>
    <row r="53" spans="1:7" s="72" customFormat="1" ht="15">
      <c r="A53" s="48">
        <v>4010</v>
      </c>
      <c r="B53" s="54" t="s">
        <v>60</v>
      </c>
      <c r="C53" s="58"/>
      <c r="D53" s="83"/>
      <c r="E53" s="84"/>
      <c r="F53" s="51"/>
      <c r="G53" s="52">
        <v>5000</v>
      </c>
    </row>
    <row r="54" spans="1:7" s="72" customFormat="1" ht="21" customHeight="1" thickBot="1">
      <c r="A54" s="48">
        <v>4260</v>
      </c>
      <c r="B54" s="54" t="s">
        <v>61</v>
      </c>
      <c r="C54" s="58"/>
      <c r="D54" s="83"/>
      <c r="E54" s="84"/>
      <c r="F54" s="51">
        <v>5000</v>
      </c>
      <c r="G54" s="52"/>
    </row>
    <row r="55" spans="1:7" s="72" customFormat="1" ht="30" thickBot="1" thickTop="1">
      <c r="A55" s="37">
        <v>921</v>
      </c>
      <c r="B55" s="63" t="s">
        <v>31</v>
      </c>
      <c r="C55" s="64" t="s">
        <v>41</v>
      </c>
      <c r="D55" s="79"/>
      <c r="E55" s="80"/>
      <c r="F55" s="41">
        <f>SUM(F56)</f>
        <v>3400</v>
      </c>
      <c r="G55" s="42">
        <f>G56</f>
        <v>3400</v>
      </c>
    </row>
    <row r="56" spans="1:7" s="72" customFormat="1" ht="17.25" customHeight="1" thickTop="1">
      <c r="A56" s="43">
        <v>92195</v>
      </c>
      <c r="B56" s="158" t="s">
        <v>15</v>
      </c>
      <c r="C56" s="90"/>
      <c r="D56" s="91"/>
      <c r="E56" s="92"/>
      <c r="F56" s="46">
        <f>SUM(F60+F57)</f>
        <v>3400</v>
      </c>
      <c r="G56" s="93">
        <f>SUM(G60+G57)</f>
        <v>3400</v>
      </c>
    </row>
    <row r="57" spans="1:7" s="72" customFormat="1" ht="11.25" customHeight="1">
      <c r="A57" s="48"/>
      <c r="B57" s="239" t="s">
        <v>98</v>
      </c>
      <c r="C57" s="78"/>
      <c r="D57" s="94"/>
      <c r="E57" s="95"/>
      <c r="F57" s="250">
        <f>SUM(F58:F59)</f>
        <v>300</v>
      </c>
      <c r="G57" s="176">
        <f>SUM(G58:G59)</f>
        <v>300</v>
      </c>
    </row>
    <row r="58" spans="1:7" s="72" customFormat="1" ht="15">
      <c r="A58" s="48">
        <v>4210</v>
      </c>
      <c r="B58" s="49" t="s">
        <v>18</v>
      </c>
      <c r="C58" s="78"/>
      <c r="D58" s="94"/>
      <c r="E58" s="95"/>
      <c r="F58" s="220">
        <v>300</v>
      </c>
      <c r="G58" s="89"/>
    </row>
    <row r="59" spans="1:7" s="72" customFormat="1" ht="15" customHeight="1">
      <c r="A59" s="48">
        <v>4300</v>
      </c>
      <c r="B59" s="75" t="s">
        <v>21</v>
      </c>
      <c r="C59" s="78"/>
      <c r="D59" s="94"/>
      <c r="E59" s="95"/>
      <c r="F59" s="220"/>
      <c r="G59" s="89">
        <v>300</v>
      </c>
    </row>
    <row r="60" spans="1:7" s="72" customFormat="1" ht="15">
      <c r="A60" s="48"/>
      <c r="B60" s="239" t="s">
        <v>65</v>
      </c>
      <c r="C60" s="78"/>
      <c r="D60" s="94"/>
      <c r="E60" s="95"/>
      <c r="F60" s="250">
        <f>SUM(F61:F62)</f>
        <v>3100</v>
      </c>
      <c r="G60" s="176">
        <f>SUM(G61:G62)</f>
        <v>3100</v>
      </c>
    </row>
    <row r="61" spans="1:7" s="72" customFormat="1" ht="15">
      <c r="A61" s="48">
        <v>4210</v>
      </c>
      <c r="B61" s="49" t="s">
        <v>18</v>
      </c>
      <c r="C61" s="78"/>
      <c r="D61" s="94"/>
      <c r="E61" s="95"/>
      <c r="F61" s="220">
        <v>3100</v>
      </c>
      <c r="G61" s="89"/>
    </row>
    <row r="62" spans="1:7" s="72" customFormat="1" ht="19.5" customHeight="1" thickBot="1">
      <c r="A62" s="48">
        <v>4300</v>
      </c>
      <c r="B62" s="75" t="s">
        <v>21</v>
      </c>
      <c r="C62" s="78"/>
      <c r="D62" s="94"/>
      <c r="E62" s="95"/>
      <c r="F62" s="220"/>
      <c r="G62" s="89">
        <v>3100</v>
      </c>
    </row>
    <row r="63" spans="1:7" s="72" customFormat="1" ht="16.5" thickBot="1" thickTop="1">
      <c r="A63" s="37">
        <v>926</v>
      </c>
      <c r="B63" s="148" t="s">
        <v>32</v>
      </c>
      <c r="C63" s="64" t="s">
        <v>41</v>
      </c>
      <c r="D63" s="79"/>
      <c r="E63" s="80"/>
      <c r="F63" s="41">
        <f>SUM(F64)</f>
        <v>3200</v>
      </c>
      <c r="G63" s="42">
        <f>G64</f>
        <v>3200</v>
      </c>
    </row>
    <row r="64" spans="1:7" s="72" customFormat="1" ht="15.75" thickTop="1">
      <c r="A64" s="43">
        <v>92695</v>
      </c>
      <c r="B64" s="158" t="s">
        <v>15</v>
      </c>
      <c r="C64" s="90"/>
      <c r="D64" s="91"/>
      <c r="E64" s="92"/>
      <c r="F64" s="46">
        <f>F65+F68</f>
        <v>3200</v>
      </c>
      <c r="G64" s="93">
        <f>G65+G68</f>
        <v>3200</v>
      </c>
    </row>
    <row r="65" spans="1:7" s="72" customFormat="1" ht="15">
      <c r="A65" s="48"/>
      <c r="B65" s="239" t="s">
        <v>65</v>
      </c>
      <c r="C65" s="232"/>
      <c r="D65" s="233"/>
      <c r="E65" s="234"/>
      <c r="F65" s="248">
        <f>SUM(F66:F67)</f>
        <v>1600</v>
      </c>
      <c r="G65" s="249">
        <f>SUM(G66:G67)</f>
        <v>1600</v>
      </c>
    </row>
    <row r="66" spans="1:7" s="72" customFormat="1" ht="15">
      <c r="A66" s="48">
        <v>4210</v>
      </c>
      <c r="B66" s="49" t="s">
        <v>18</v>
      </c>
      <c r="C66" s="78"/>
      <c r="D66" s="94"/>
      <c r="E66" s="95"/>
      <c r="F66" s="220">
        <v>1600</v>
      </c>
      <c r="G66" s="89"/>
    </row>
    <row r="67" spans="1:7" s="72" customFormat="1" ht="15">
      <c r="A67" s="48">
        <v>4300</v>
      </c>
      <c r="B67" s="75" t="s">
        <v>21</v>
      </c>
      <c r="C67" s="78"/>
      <c r="D67" s="94"/>
      <c r="E67" s="95"/>
      <c r="F67" s="220"/>
      <c r="G67" s="89">
        <v>1600</v>
      </c>
    </row>
    <row r="68" spans="1:7" s="72" customFormat="1" ht="15">
      <c r="A68" s="48"/>
      <c r="B68" s="239" t="s">
        <v>66</v>
      </c>
      <c r="C68" s="78"/>
      <c r="D68" s="94"/>
      <c r="E68" s="95"/>
      <c r="F68" s="250">
        <f>SUM(F69:F70)</f>
        <v>1600</v>
      </c>
      <c r="G68" s="176">
        <f>SUM(G69:G70)</f>
        <v>1600</v>
      </c>
    </row>
    <row r="69" spans="1:7" s="72" customFormat="1" ht="15">
      <c r="A69" s="48">
        <v>4210</v>
      </c>
      <c r="B69" s="49" t="s">
        <v>18</v>
      </c>
      <c r="C69" s="78"/>
      <c r="D69" s="94"/>
      <c r="E69" s="95"/>
      <c r="F69" s="220">
        <v>1600</v>
      </c>
      <c r="G69" s="89"/>
    </row>
    <row r="70" spans="1:7" s="72" customFormat="1" ht="21" customHeight="1" thickBot="1">
      <c r="A70" s="238">
        <v>4300</v>
      </c>
      <c r="B70" s="97" t="s">
        <v>21</v>
      </c>
      <c r="C70" s="235"/>
      <c r="D70" s="236"/>
      <c r="E70" s="237"/>
      <c r="F70" s="219"/>
      <c r="G70" s="99">
        <v>1600</v>
      </c>
    </row>
    <row r="71" spans="1:7" s="57" customFormat="1" ht="21.75" customHeight="1" thickBot="1" thickTop="1">
      <c r="A71" s="100"/>
      <c r="B71" s="101" t="s">
        <v>33</v>
      </c>
      <c r="C71" s="102"/>
      <c r="D71" s="103" t="e">
        <f>#REF!+#REF!+D51+#REF!</f>
        <v>#REF!</v>
      </c>
      <c r="E71" s="104">
        <f>E51</f>
        <v>0</v>
      </c>
      <c r="F71" s="105">
        <f>F15+F41+F51+F44+F55+F63+F11</f>
        <v>428360</v>
      </c>
      <c r="G71" s="106">
        <f>G15+G41+G51+G41+G44+G55+G63+G11</f>
        <v>428360</v>
      </c>
    </row>
    <row r="72" spans="1:7" s="57" customFormat="1" ht="17.25" hidden="1" thickBot="1" thickTop="1">
      <c r="A72" s="107"/>
      <c r="B72" s="108" t="s">
        <v>34</v>
      </c>
      <c r="C72" s="109"/>
      <c r="D72" s="110"/>
      <c r="E72" s="108"/>
      <c r="F72" s="251">
        <f>G71-F71</f>
        <v>0</v>
      </c>
      <c r="G72" s="111"/>
    </row>
    <row r="73" spans="1:7" s="57" customFormat="1" ht="15" thickTop="1">
      <c r="A73" s="112"/>
      <c r="B73" s="112"/>
      <c r="C73" s="113"/>
      <c r="D73" s="112"/>
      <c r="E73" s="112"/>
      <c r="F73" s="112"/>
      <c r="G73" s="112"/>
    </row>
    <row r="74" spans="1:7" s="57" customFormat="1" ht="14.25">
      <c r="A74" s="112"/>
      <c r="B74" s="112"/>
      <c r="C74" s="113"/>
      <c r="D74" s="112"/>
      <c r="E74" s="112"/>
      <c r="F74" s="112"/>
      <c r="G74" s="112"/>
    </row>
    <row r="75" spans="1:7" s="57" customFormat="1" ht="14.25">
      <c r="A75" s="112"/>
      <c r="B75" s="112"/>
      <c r="C75" s="113"/>
      <c r="D75" s="112"/>
      <c r="E75" s="112"/>
      <c r="F75" s="112"/>
      <c r="G75" s="112"/>
    </row>
    <row r="76" spans="1:7" s="57" customFormat="1" ht="14.25">
      <c r="A76" s="112"/>
      <c r="B76" s="112"/>
      <c r="C76" s="113"/>
      <c r="D76" s="112"/>
      <c r="E76" s="112"/>
      <c r="F76" s="112"/>
      <c r="G76" s="112"/>
    </row>
    <row r="77" spans="1:7" s="57" customFormat="1" ht="14.25">
      <c r="A77" s="112"/>
      <c r="B77" s="112"/>
      <c r="C77" s="113"/>
      <c r="D77" s="112"/>
      <c r="E77" s="112"/>
      <c r="F77" s="112"/>
      <c r="G77" s="112"/>
    </row>
    <row r="78" spans="1:7" s="57" customFormat="1" ht="14.25">
      <c r="A78" s="112"/>
      <c r="B78" s="112"/>
      <c r="C78" s="113"/>
      <c r="D78" s="112"/>
      <c r="E78" s="112"/>
      <c r="F78" s="112"/>
      <c r="G78" s="112"/>
    </row>
    <row r="79" spans="1:7" s="72" customFormat="1" ht="15">
      <c r="A79" s="112"/>
      <c r="B79" s="112"/>
      <c r="C79" s="113"/>
      <c r="D79" s="112"/>
      <c r="E79" s="112"/>
      <c r="F79" s="112"/>
      <c r="G79" s="112"/>
    </row>
    <row r="80" spans="1:7" s="72" customFormat="1" ht="15.75">
      <c r="A80" s="1"/>
      <c r="B80" s="1"/>
      <c r="C80" s="2"/>
      <c r="D80" s="1"/>
      <c r="E80" s="1"/>
      <c r="F80" s="1"/>
      <c r="G80" s="1"/>
    </row>
    <row r="81" spans="1:7" s="72" customFormat="1" ht="15.75">
      <c r="A81" s="1"/>
      <c r="B81" s="1"/>
      <c r="C81" s="2"/>
      <c r="D81" s="1"/>
      <c r="E81" s="1"/>
      <c r="F81" s="1"/>
      <c r="G81" s="1"/>
    </row>
    <row r="82" spans="1:7" s="114" customFormat="1" ht="15.75">
      <c r="A82" s="1"/>
      <c r="B82" s="1"/>
      <c r="C82" s="2"/>
      <c r="D82" s="1"/>
      <c r="E82" s="1"/>
      <c r="F82" s="1"/>
      <c r="G82" s="1"/>
    </row>
    <row r="83" spans="1:7" s="115" customFormat="1" ht="15.75">
      <c r="A83" s="1"/>
      <c r="B83" s="1"/>
      <c r="C83" s="2"/>
      <c r="D83" s="1"/>
      <c r="E83" s="1"/>
      <c r="F83" s="1"/>
      <c r="G83" s="1"/>
    </row>
    <row r="84" spans="1:7" s="112" customFormat="1" ht="15.75">
      <c r="A84" s="1"/>
      <c r="B84" s="1"/>
      <c r="C84" s="2"/>
      <c r="D84" s="1"/>
      <c r="E84" s="1"/>
      <c r="F84" s="1"/>
      <c r="G84" s="1"/>
    </row>
    <row r="85" spans="1:7" s="112" customFormat="1" ht="15.75">
      <c r="A85" s="1"/>
      <c r="B85" s="1"/>
      <c r="C85" s="2"/>
      <c r="D85" s="1"/>
      <c r="E85" s="1"/>
      <c r="F85" s="1"/>
      <c r="G85" s="1"/>
    </row>
    <row r="86" spans="1:7" s="112" customFormat="1" ht="15.75">
      <c r="A86" s="1"/>
      <c r="B86" s="1"/>
      <c r="C86" s="2"/>
      <c r="D86" s="1"/>
      <c r="E86" s="1"/>
      <c r="F86" s="1"/>
      <c r="G86" s="1"/>
    </row>
    <row r="87" spans="1:7" s="112" customFormat="1" ht="15.75">
      <c r="A87" s="1"/>
      <c r="B87" s="1"/>
      <c r="C87" s="2"/>
      <c r="D87" s="1"/>
      <c r="E87" s="1"/>
      <c r="F87" s="1"/>
      <c r="G87" s="1"/>
    </row>
    <row r="88" spans="1:7" s="112" customFormat="1" ht="15.75">
      <c r="A88" s="1"/>
      <c r="B88" s="1"/>
      <c r="C88" s="2"/>
      <c r="D88" s="1"/>
      <c r="E88" s="1"/>
      <c r="F88" s="1"/>
      <c r="G88" s="1"/>
    </row>
    <row r="89" spans="1:7" s="112" customFormat="1" ht="15.75">
      <c r="A89" s="1"/>
      <c r="B89" s="1"/>
      <c r="C89" s="2"/>
      <c r="D89" s="1"/>
      <c r="E89" s="1"/>
      <c r="F89" s="1"/>
      <c r="G89" s="1"/>
    </row>
    <row r="90" spans="1:7" s="112" customFormat="1" ht="15.75">
      <c r="A90" s="1"/>
      <c r="B90" s="1"/>
      <c r="C90" s="2"/>
      <c r="D90" s="1"/>
      <c r="E90" s="1"/>
      <c r="F90" s="1"/>
      <c r="G90" s="1"/>
    </row>
  </sheetData>
  <printOptions horizontalCentered="1"/>
  <pageMargins left="0" right="0" top="0.7874015748031497" bottom="0.6299212598425197" header="0.5118110236220472" footer="0.2755905511811024"/>
  <pageSetup firstPageNumber="5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I5" sqref="I5"/>
    </sheetView>
  </sheetViews>
  <sheetFormatPr defaultColWidth="9.00390625" defaultRowHeight="12.75"/>
  <cols>
    <col min="1" max="1" width="7.875" style="1" customWidth="1"/>
    <col min="2" max="2" width="39.25390625" style="1" customWidth="1"/>
    <col min="3" max="3" width="6.875" style="1" customWidth="1"/>
    <col min="4" max="4" width="11.25390625" style="1" hidden="1" customWidth="1"/>
    <col min="5" max="6" width="13.25390625" style="1" hidden="1" customWidth="1"/>
    <col min="7" max="7" width="14.75390625" style="1" customWidth="1"/>
    <col min="8" max="8" width="15.875" style="1" customWidth="1"/>
    <col min="9" max="16384" width="10.00390625" style="1" customWidth="1"/>
  </cols>
  <sheetData>
    <row r="1" spans="2:7" ht="13.5" customHeight="1">
      <c r="B1" s="116"/>
      <c r="C1" s="3"/>
      <c r="D1" s="3"/>
      <c r="E1" s="3"/>
      <c r="F1" s="3"/>
      <c r="G1" s="3" t="s">
        <v>40</v>
      </c>
    </row>
    <row r="2" spans="1:7" ht="13.5" customHeight="1">
      <c r="A2" s="4"/>
      <c r="B2" s="5"/>
      <c r="C2" s="8"/>
      <c r="D2" s="8"/>
      <c r="E2" s="8"/>
      <c r="F2" s="8"/>
      <c r="G2" s="8" t="s">
        <v>74</v>
      </c>
    </row>
    <row r="3" spans="1:7" ht="13.5" customHeight="1">
      <c r="A3" s="4"/>
      <c r="B3" s="5"/>
      <c r="C3" s="8"/>
      <c r="D3" s="8"/>
      <c r="E3" s="8"/>
      <c r="F3" s="8"/>
      <c r="G3" s="8" t="s">
        <v>1</v>
      </c>
    </row>
    <row r="4" spans="1:7" ht="13.5" customHeight="1">
      <c r="A4" s="4"/>
      <c r="B4" s="5"/>
      <c r="C4" s="8"/>
      <c r="D4" s="8"/>
      <c r="E4" s="8"/>
      <c r="F4" s="8"/>
      <c r="G4" s="8" t="s">
        <v>143</v>
      </c>
    </row>
    <row r="5" spans="1:7" ht="12" customHeight="1">
      <c r="A5" s="4"/>
      <c r="B5" s="5"/>
      <c r="C5" s="8"/>
      <c r="D5" s="8"/>
      <c r="E5" s="8"/>
      <c r="F5" s="8"/>
      <c r="G5" s="7"/>
    </row>
    <row r="6" spans="1:8" s="13" customFormat="1" ht="37.5">
      <c r="A6" s="9" t="s">
        <v>59</v>
      </c>
      <c r="B6" s="10"/>
      <c r="C6" s="11"/>
      <c r="D6" s="11"/>
      <c r="E6" s="11"/>
      <c r="F6" s="11"/>
      <c r="G6" s="11"/>
      <c r="H6" s="11"/>
    </row>
    <row r="7" spans="1:8" s="13" customFormat="1" ht="19.5" thickBot="1">
      <c r="A7" s="9"/>
      <c r="B7" s="10"/>
      <c r="C7" s="11"/>
      <c r="D7" s="11"/>
      <c r="E7" s="11"/>
      <c r="F7" s="11"/>
      <c r="G7" s="11"/>
      <c r="H7" s="117" t="s">
        <v>2</v>
      </c>
    </row>
    <row r="8" spans="1:8" s="23" customFormat="1" ht="21">
      <c r="A8" s="16" t="s">
        <v>3</v>
      </c>
      <c r="B8" s="17" t="s">
        <v>4</v>
      </c>
      <c r="C8" s="18" t="s">
        <v>5</v>
      </c>
      <c r="D8" s="384" t="s">
        <v>6</v>
      </c>
      <c r="E8" s="385"/>
      <c r="F8" s="118" t="s">
        <v>6</v>
      </c>
      <c r="G8" s="21" t="s">
        <v>7</v>
      </c>
      <c r="H8" s="22"/>
    </row>
    <row r="9" spans="1:8" s="23" customFormat="1" ht="15.75" customHeight="1">
      <c r="A9" s="119" t="s">
        <v>8</v>
      </c>
      <c r="B9" s="120"/>
      <c r="C9" s="121" t="s">
        <v>9</v>
      </c>
      <c r="D9" s="122" t="s">
        <v>11</v>
      </c>
      <c r="E9" s="123" t="s">
        <v>10</v>
      </c>
      <c r="F9" s="27" t="s">
        <v>10</v>
      </c>
      <c r="G9" s="124" t="s">
        <v>11</v>
      </c>
      <c r="H9" s="125" t="s">
        <v>10</v>
      </c>
    </row>
    <row r="10" spans="1:8" s="36" customFormat="1" ht="12" thickBot="1">
      <c r="A10" s="30">
        <v>1</v>
      </c>
      <c r="B10" s="126">
        <v>2</v>
      </c>
      <c r="C10" s="127">
        <v>3</v>
      </c>
      <c r="D10" s="31"/>
      <c r="E10" s="128">
        <v>4</v>
      </c>
      <c r="F10" s="128">
        <v>4</v>
      </c>
      <c r="G10" s="129">
        <v>4</v>
      </c>
      <c r="H10" s="130">
        <v>5</v>
      </c>
    </row>
    <row r="11" spans="1:8" s="36" customFormat="1" ht="15.75" hidden="1" thickBot="1" thickTop="1">
      <c r="A11" s="37">
        <v>600</v>
      </c>
      <c r="B11" s="38" t="s">
        <v>12</v>
      </c>
      <c r="C11" s="39" t="s">
        <v>13</v>
      </c>
      <c r="D11" s="131"/>
      <c r="E11" s="132"/>
      <c r="F11" s="133"/>
      <c r="G11" s="41">
        <f>G12</f>
        <v>0</v>
      </c>
      <c r="H11" s="134">
        <f>H12</f>
        <v>0</v>
      </c>
    </row>
    <row r="12" spans="1:8" s="36" customFormat="1" ht="29.25" hidden="1" thickTop="1">
      <c r="A12" s="43">
        <v>60015</v>
      </c>
      <c r="B12" s="44" t="s">
        <v>35</v>
      </c>
      <c r="C12" s="45"/>
      <c r="D12" s="131"/>
      <c r="E12" s="132"/>
      <c r="F12" s="135"/>
      <c r="G12" s="68">
        <f>G13+G14</f>
        <v>0</v>
      </c>
      <c r="H12" s="136">
        <f>H13+H14</f>
        <v>0</v>
      </c>
    </row>
    <row r="13" spans="1:8" s="36" customFormat="1" ht="15" hidden="1">
      <c r="A13" s="48">
        <v>4270</v>
      </c>
      <c r="B13" s="49" t="s">
        <v>14</v>
      </c>
      <c r="C13" s="50"/>
      <c r="D13" s="131"/>
      <c r="E13" s="132"/>
      <c r="F13" s="137"/>
      <c r="G13" s="51"/>
      <c r="H13" s="138"/>
    </row>
    <row r="14" spans="1:8" s="36" customFormat="1" ht="30" hidden="1">
      <c r="A14" s="48">
        <v>6050</v>
      </c>
      <c r="B14" s="54" t="s">
        <v>36</v>
      </c>
      <c r="C14" s="50"/>
      <c r="D14" s="131"/>
      <c r="E14" s="132"/>
      <c r="F14" s="137"/>
      <c r="G14" s="51">
        <f>SUM(G15:G20)</f>
        <v>0</v>
      </c>
      <c r="H14" s="138">
        <f>SUM(H15:H20)</f>
        <v>0</v>
      </c>
    </row>
    <row r="15" spans="1:8" s="218" customFormat="1" ht="30" hidden="1">
      <c r="A15" s="211"/>
      <c r="B15" s="212" t="s">
        <v>49</v>
      </c>
      <c r="C15" s="141"/>
      <c r="D15" s="213"/>
      <c r="E15" s="214"/>
      <c r="F15" s="215"/>
      <c r="G15" s="216"/>
      <c r="H15" s="217"/>
    </row>
    <row r="16" spans="1:8" s="218" customFormat="1" ht="30" hidden="1">
      <c r="A16" s="211"/>
      <c r="B16" s="212" t="s">
        <v>63</v>
      </c>
      <c r="C16" s="141"/>
      <c r="D16" s="213"/>
      <c r="E16" s="214"/>
      <c r="F16" s="215"/>
      <c r="G16" s="216"/>
      <c r="H16" s="217"/>
    </row>
    <row r="17" spans="1:8" s="146" customFormat="1" ht="23.25" customHeight="1" hidden="1">
      <c r="A17" s="139"/>
      <c r="B17" s="140" t="s">
        <v>37</v>
      </c>
      <c r="C17" s="141"/>
      <c r="D17" s="141"/>
      <c r="E17" s="142"/>
      <c r="F17" s="143"/>
      <c r="G17" s="144"/>
      <c r="H17" s="145"/>
    </row>
    <row r="18" spans="1:8" s="146" customFormat="1" ht="12.75" hidden="1">
      <c r="A18" s="139"/>
      <c r="B18" s="147" t="s">
        <v>38</v>
      </c>
      <c r="C18" s="141"/>
      <c r="D18" s="141"/>
      <c r="E18" s="142"/>
      <c r="F18" s="143"/>
      <c r="G18" s="144"/>
      <c r="H18" s="145"/>
    </row>
    <row r="19" spans="1:8" s="146" customFormat="1" ht="25.5" hidden="1">
      <c r="A19" s="139"/>
      <c r="B19" s="147" t="s">
        <v>39</v>
      </c>
      <c r="C19" s="141"/>
      <c r="D19" s="141"/>
      <c r="E19" s="142"/>
      <c r="F19" s="143"/>
      <c r="G19" s="144"/>
      <c r="H19" s="145"/>
    </row>
    <row r="20" spans="1:8" s="146" customFormat="1" ht="13.5" hidden="1" thickBot="1">
      <c r="A20" s="139"/>
      <c r="B20" s="147" t="s">
        <v>54</v>
      </c>
      <c r="C20" s="141"/>
      <c r="D20" s="141"/>
      <c r="E20" s="142"/>
      <c r="F20" s="143"/>
      <c r="G20" s="144"/>
      <c r="H20" s="145"/>
    </row>
    <row r="21" spans="1:8" s="57" customFormat="1" ht="30" thickBot="1" thickTop="1">
      <c r="A21" s="267" t="s">
        <v>93</v>
      </c>
      <c r="B21" s="268" t="s">
        <v>94</v>
      </c>
      <c r="C21" s="269" t="s">
        <v>95</v>
      </c>
      <c r="D21" s="149"/>
      <c r="E21" s="150"/>
      <c r="F21" s="150"/>
      <c r="G21" s="41">
        <f>G22</f>
        <v>470000</v>
      </c>
      <c r="H21" s="42">
        <f>H22</f>
        <v>470000</v>
      </c>
    </row>
    <row r="22" spans="1:8" s="57" customFormat="1" ht="18.75" customHeight="1" thickTop="1">
      <c r="A22" s="320" t="s">
        <v>109</v>
      </c>
      <c r="B22" s="321" t="s">
        <v>110</v>
      </c>
      <c r="C22" s="273"/>
      <c r="D22" s="153"/>
      <c r="E22" s="154"/>
      <c r="F22" s="154"/>
      <c r="G22" s="68">
        <f>SUM(G23:G24)</f>
        <v>470000</v>
      </c>
      <c r="H22" s="69">
        <f>SUM(H23:H24)</f>
        <v>470000</v>
      </c>
    </row>
    <row r="23" spans="1:8" s="57" customFormat="1" ht="20.25" customHeight="1">
      <c r="A23" s="322">
        <v>3000</v>
      </c>
      <c r="B23" s="75" t="s">
        <v>112</v>
      </c>
      <c r="C23" s="155"/>
      <c r="D23" s="156"/>
      <c r="E23" s="157"/>
      <c r="F23" s="157"/>
      <c r="G23" s="51"/>
      <c r="H23" s="138">
        <v>470000</v>
      </c>
    </row>
    <row r="24" spans="1:8" s="223" customFormat="1" ht="45.75" thickBot="1">
      <c r="A24" s="322">
        <v>6170</v>
      </c>
      <c r="B24" s="75" t="s">
        <v>111</v>
      </c>
      <c r="C24" s="58"/>
      <c r="D24" s="50"/>
      <c r="E24" s="221"/>
      <c r="F24" s="222"/>
      <c r="G24" s="51">
        <v>470000</v>
      </c>
      <c r="H24" s="166"/>
    </row>
    <row r="25" spans="1:8" s="57" customFormat="1" ht="15.75" thickBot="1" thickTop="1">
      <c r="A25" s="37">
        <v>801</v>
      </c>
      <c r="B25" s="148" t="s">
        <v>23</v>
      </c>
      <c r="C25" s="64" t="s">
        <v>24</v>
      </c>
      <c r="D25" s="149"/>
      <c r="E25" s="150"/>
      <c r="F25" s="150"/>
      <c r="G25" s="41">
        <f>G26+G29+G35+G39</f>
        <v>40200</v>
      </c>
      <c r="H25" s="42">
        <f>H26+H29+H35+H39</f>
        <v>40200</v>
      </c>
    </row>
    <row r="26" spans="1:8" s="57" customFormat="1" ht="16.5" customHeight="1" thickTop="1">
      <c r="A26" s="66">
        <v>80120</v>
      </c>
      <c r="B26" s="151" t="s">
        <v>101</v>
      </c>
      <c r="C26" s="152"/>
      <c r="D26" s="153"/>
      <c r="E26" s="154"/>
      <c r="F26" s="154"/>
      <c r="G26" s="68">
        <f>SUM(G27:G28)</f>
        <v>5000</v>
      </c>
      <c r="H26" s="69">
        <f>SUM(H27:H28)</f>
        <v>9300</v>
      </c>
    </row>
    <row r="27" spans="1:8" s="57" customFormat="1" ht="17.25" customHeight="1">
      <c r="A27" s="48">
        <v>4210</v>
      </c>
      <c r="B27" s="54" t="s">
        <v>18</v>
      </c>
      <c r="C27" s="155"/>
      <c r="D27" s="156"/>
      <c r="E27" s="157"/>
      <c r="F27" s="157"/>
      <c r="G27" s="51">
        <v>5000</v>
      </c>
      <c r="H27" s="138"/>
    </row>
    <row r="28" spans="1:8" s="57" customFormat="1" ht="17.25" customHeight="1">
      <c r="A28" s="53">
        <v>4300</v>
      </c>
      <c r="B28" s="49" t="s">
        <v>21</v>
      </c>
      <c r="C28" s="155"/>
      <c r="D28" s="156"/>
      <c r="E28" s="157"/>
      <c r="F28" s="157"/>
      <c r="G28" s="51"/>
      <c r="H28" s="138">
        <v>9300</v>
      </c>
    </row>
    <row r="29" spans="1:9" s="57" customFormat="1" ht="15" customHeight="1">
      <c r="A29" s="312">
        <v>80123</v>
      </c>
      <c r="B29" s="313" t="s">
        <v>102</v>
      </c>
      <c r="C29" s="314"/>
      <c r="D29" s="159"/>
      <c r="E29" s="315"/>
      <c r="F29" s="316"/>
      <c r="G29" s="46">
        <f>SUM(G30:G34)</f>
        <v>10800</v>
      </c>
      <c r="H29" s="165">
        <f>SUM(H30:H34)</f>
        <v>10800</v>
      </c>
      <c r="I29" s="62"/>
    </row>
    <row r="30" spans="1:8" s="57" customFormat="1" ht="13.5" customHeight="1">
      <c r="A30" s="53">
        <v>4260</v>
      </c>
      <c r="B30" s="49" t="s">
        <v>61</v>
      </c>
      <c r="C30" s="155"/>
      <c r="D30" s="156"/>
      <c r="E30" s="62"/>
      <c r="F30" s="157"/>
      <c r="G30" s="51">
        <v>10000</v>
      </c>
      <c r="H30" s="138"/>
    </row>
    <row r="31" spans="1:8" s="57" customFormat="1" ht="13.5" customHeight="1">
      <c r="A31" s="53">
        <v>4300</v>
      </c>
      <c r="B31" s="49" t="s">
        <v>18</v>
      </c>
      <c r="C31" s="155"/>
      <c r="D31" s="156"/>
      <c r="E31" s="62"/>
      <c r="F31" s="157"/>
      <c r="G31" s="51"/>
      <c r="H31" s="138">
        <v>10000</v>
      </c>
    </row>
    <row r="32" spans="1:8" s="57" customFormat="1" ht="13.5" customHeight="1">
      <c r="A32" s="48">
        <v>4350</v>
      </c>
      <c r="B32" s="55" t="s">
        <v>104</v>
      </c>
      <c r="C32" s="155"/>
      <c r="D32" s="156"/>
      <c r="E32" s="62"/>
      <c r="F32" s="157"/>
      <c r="G32" s="51"/>
      <c r="H32" s="138">
        <v>500</v>
      </c>
    </row>
    <row r="33" spans="1:8" s="57" customFormat="1" ht="31.5" customHeight="1">
      <c r="A33" s="53">
        <v>4360</v>
      </c>
      <c r="B33" s="317" t="s">
        <v>105</v>
      </c>
      <c r="C33" s="155"/>
      <c r="D33" s="156"/>
      <c r="E33" s="62"/>
      <c r="F33" s="157"/>
      <c r="G33" s="51"/>
      <c r="H33" s="138">
        <v>300</v>
      </c>
    </row>
    <row r="34" spans="1:8" s="57" customFormat="1" ht="33" customHeight="1">
      <c r="A34" s="48">
        <v>4370</v>
      </c>
      <c r="B34" s="317" t="s">
        <v>103</v>
      </c>
      <c r="C34" s="155"/>
      <c r="D34" s="156"/>
      <c r="E34" s="62"/>
      <c r="F34" s="157"/>
      <c r="G34" s="51">
        <v>800</v>
      </c>
      <c r="H34" s="138"/>
    </row>
    <row r="35" spans="1:8" s="57" customFormat="1" ht="18" customHeight="1">
      <c r="A35" s="312">
        <v>80146</v>
      </c>
      <c r="B35" s="313" t="s">
        <v>106</v>
      </c>
      <c r="C35" s="314"/>
      <c r="D35" s="159"/>
      <c r="E35" s="315"/>
      <c r="F35" s="316"/>
      <c r="G35" s="46">
        <f>SUM(G36:G38)</f>
        <v>1100</v>
      </c>
      <c r="H35" s="165">
        <f>SUM(H36:H38)</f>
        <v>1100</v>
      </c>
    </row>
    <row r="36" spans="1:8" s="57" customFormat="1" ht="15.75" customHeight="1">
      <c r="A36" s="53">
        <v>4300</v>
      </c>
      <c r="B36" s="49" t="s">
        <v>21</v>
      </c>
      <c r="C36" s="155"/>
      <c r="D36" s="156"/>
      <c r="E36" s="62"/>
      <c r="F36" s="157"/>
      <c r="G36" s="51"/>
      <c r="H36" s="138">
        <v>500</v>
      </c>
    </row>
    <row r="37" spans="1:8" s="57" customFormat="1" ht="15.75" customHeight="1">
      <c r="A37" s="53">
        <v>4410</v>
      </c>
      <c r="B37" s="49" t="s">
        <v>16</v>
      </c>
      <c r="C37" s="155"/>
      <c r="D37" s="156"/>
      <c r="E37" s="62"/>
      <c r="F37" s="157"/>
      <c r="G37" s="51">
        <v>1100</v>
      </c>
      <c r="H37" s="138"/>
    </row>
    <row r="38" spans="1:8" s="57" customFormat="1" ht="33.75" customHeight="1">
      <c r="A38" s="53">
        <v>4700</v>
      </c>
      <c r="B38" s="317" t="s">
        <v>107</v>
      </c>
      <c r="C38" s="155"/>
      <c r="D38" s="156"/>
      <c r="E38" s="62"/>
      <c r="F38" s="157"/>
      <c r="G38" s="51"/>
      <c r="H38" s="138">
        <v>600</v>
      </c>
    </row>
    <row r="39" spans="1:8" s="62" customFormat="1" ht="18.75" customHeight="1">
      <c r="A39" s="162">
        <v>80195</v>
      </c>
      <c r="B39" s="44" t="s">
        <v>15</v>
      </c>
      <c r="C39" s="59"/>
      <c r="D39" s="159"/>
      <c r="E39" s="163"/>
      <c r="F39" s="164"/>
      <c r="G39" s="46">
        <f>SUM(G40:G42)</f>
        <v>23300</v>
      </c>
      <c r="H39" s="165">
        <f>SUM(H40:H42)</f>
        <v>19000</v>
      </c>
    </row>
    <row r="40" spans="1:8" s="57" customFormat="1" ht="15">
      <c r="A40" s="208">
        <v>4210</v>
      </c>
      <c r="B40" s="54" t="s">
        <v>18</v>
      </c>
      <c r="C40" s="58"/>
      <c r="D40" s="56"/>
      <c r="E40" s="161"/>
      <c r="F40" s="160"/>
      <c r="G40" s="51"/>
      <c r="H40" s="138">
        <v>19000</v>
      </c>
    </row>
    <row r="41" spans="1:8" s="57" customFormat="1" ht="15">
      <c r="A41" s="48">
        <v>4300</v>
      </c>
      <c r="B41" s="75" t="s">
        <v>21</v>
      </c>
      <c r="C41" s="58"/>
      <c r="D41" s="56"/>
      <c r="E41" s="161"/>
      <c r="F41" s="160"/>
      <c r="G41" s="51">
        <v>3300</v>
      </c>
      <c r="H41" s="138"/>
    </row>
    <row r="42" spans="1:8" s="57" customFormat="1" ht="23.25" customHeight="1" thickBot="1">
      <c r="A42" s="48">
        <v>6050</v>
      </c>
      <c r="B42" s="75" t="s">
        <v>36</v>
      </c>
      <c r="C42" s="58"/>
      <c r="D42" s="56"/>
      <c r="E42" s="161"/>
      <c r="F42" s="160"/>
      <c r="G42" s="51">
        <v>20000</v>
      </c>
      <c r="H42" s="138"/>
    </row>
    <row r="43" spans="1:8" s="170" customFormat="1" ht="21" customHeight="1" thickBot="1" thickTop="1">
      <c r="A43" s="241"/>
      <c r="B43" s="242" t="s">
        <v>33</v>
      </c>
      <c r="C43" s="167"/>
      <c r="D43" s="168"/>
      <c r="E43" s="104" t="e">
        <f>#REF!</f>
        <v>#REF!</v>
      </c>
      <c r="F43" s="104"/>
      <c r="G43" s="169">
        <f>G25+G11+G21</f>
        <v>510200</v>
      </c>
      <c r="H43" s="106">
        <f>H25+H11+H21</f>
        <v>510200</v>
      </c>
    </row>
    <row r="44" spans="1:8" s="115" customFormat="1" ht="17.25" hidden="1" thickBot="1" thickTop="1">
      <c r="A44" s="171"/>
      <c r="B44" s="108" t="s">
        <v>34</v>
      </c>
      <c r="C44" s="172"/>
      <c r="D44" s="173"/>
      <c r="E44" s="108"/>
      <c r="F44" s="110"/>
      <c r="G44" s="174">
        <f>H43-G43</f>
        <v>0</v>
      </c>
      <c r="H44" s="175"/>
    </row>
    <row r="45" ht="16.5" thickTop="1"/>
  </sheetData>
  <mergeCells count="1">
    <mergeCell ref="D8:E8"/>
  </mergeCells>
  <printOptions horizontalCentered="1"/>
  <pageMargins left="0" right="0" top="0.984251968503937" bottom="0.984251968503937" header="0.5118110236220472" footer="0.5118110236220472"/>
  <pageSetup firstPageNumber="7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E6" sqref="E6"/>
    </sheetView>
  </sheetViews>
  <sheetFormatPr defaultColWidth="9.00390625" defaultRowHeight="12.75"/>
  <cols>
    <col min="1" max="1" width="7.625" style="1" customWidth="1"/>
    <col min="2" max="2" width="39.00390625" style="1" customWidth="1"/>
    <col min="3" max="3" width="6.875" style="2" customWidth="1"/>
    <col min="4" max="6" width="13.25390625" style="1" customWidth="1"/>
    <col min="7" max="16384" width="10.00390625" style="1" customWidth="1"/>
  </cols>
  <sheetData>
    <row r="1" spans="3:5" s="13" customFormat="1" ht="15" customHeight="1">
      <c r="C1" s="179"/>
      <c r="D1" s="3"/>
      <c r="E1" s="3" t="s">
        <v>44</v>
      </c>
    </row>
    <row r="2" spans="1:5" s="13" customFormat="1" ht="15" customHeight="1">
      <c r="A2" s="180"/>
      <c r="B2" s="181"/>
      <c r="C2" s="14"/>
      <c r="D2" s="8"/>
      <c r="E2" s="8" t="s">
        <v>74</v>
      </c>
    </row>
    <row r="3" spans="1:5" s="13" customFormat="1" ht="15" customHeight="1">
      <c r="A3" s="180"/>
      <c r="B3" s="181"/>
      <c r="C3" s="14"/>
      <c r="D3" s="8"/>
      <c r="E3" s="8" t="s">
        <v>1</v>
      </c>
    </row>
    <row r="4" spans="1:5" s="13" customFormat="1" ht="15" customHeight="1">
      <c r="A4" s="180"/>
      <c r="B4" s="181"/>
      <c r="C4" s="14"/>
      <c r="D4" s="8"/>
      <c r="E4" s="8" t="s">
        <v>143</v>
      </c>
    </row>
    <row r="5" spans="1:6" s="13" customFormat="1" ht="12.75" customHeight="1">
      <c r="A5" s="180"/>
      <c r="B5" s="181"/>
      <c r="C5" s="14"/>
      <c r="D5" s="11"/>
      <c r="E5" s="11"/>
      <c r="F5" s="8"/>
    </row>
    <row r="6" spans="1:6" s="13" customFormat="1" ht="65.25" customHeight="1">
      <c r="A6" s="9" t="s">
        <v>45</v>
      </c>
      <c r="B6" s="10"/>
      <c r="C6" s="11"/>
      <c r="D6" s="11"/>
      <c r="E6" s="11"/>
      <c r="F6" s="182"/>
    </row>
    <row r="7" spans="1:6" s="13" customFormat="1" ht="14.25" customHeight="1" thickBot="1">
      <c r="A7" s="9"/>
      <c r="B7" s="10"/>
      <c r="C7" s="14"/>
      <c r="D7" s="11"/>
      <c r="E7" s="11"/>
      <c r="F7" s="182" t="s">
        <v>2</v>
      </c>
    </row>
    <row r="8" spans="1:6" s="23" customFormat="1" ht="29.25" customHeight="1">
      <c r="A8" s="183" t="s">
        <v>3</v>
      </c>
      <c r="B8" s="17" t="s">
        <v>4</v>
      </c>
      <c r="C8" s="18" t="s">
        <v>5</v>
      </c>
      <c r="D8" s="20" t="s">
        <v>6</v>
      </c>
      <c r="E8" s="184" t="s">
        <v>7</v>
      </c>
      <c r="F8" s="185"/>
    </row>
    <row r="9" spans="1:6" s="23" customFormat="1" ht="13.5" customHeight="1">
      <c r="A9" s="186" t="s">
        <v>8</v>
      </c>
      <c r="B9" s="25"/>
      <c r="C9" s="26" t="s">
        <v>9</v>
      </c>
      <c r="D9" s="27" t="s">
        <v>10</v>
      </c>
      <c r="E9" s="187" t="s">
        <v>46</v>
      </c>
      <c r="F9" s="125" t="s">
        <v>10</v>
      </c>
    </row>
    <row r="10" spans="1:6" s="36" customFormat="1" ht="9.75" customHeight="1" thickBot="1">
      <c r="A10" s="188">
        <v>1</v>
      </c>
      <c r="B10" s="189">
        <v>2</v>
      </c>
      <c r="C10" s="189">
        <v>3</v>
      </c>
      <c r="D10" s="190">
        <v>4</v>
      </c>
      <c r="E10" s="191">
        <v>5</v>
      </c>
      <c r="F10" s="192">
        <v>6</v>
      </c>
    </row>
    <row r="11" spans="1:6" s="36" customFormat="1" ht="18" customHeight="1" thickBot="1" thickTop="1">
      <c r="A11" s="193">
        <v>852</v>
      </c>
      <c r="B11" s="194" t="s">
        <v>27</v>
      </c>
      <c r="C11" s="39" t="s">
        <v>28</v>
      </c>
      <c r="D11" s="79">
        <f>D18+D12</f>
        <v>827930</v>
      </c>
      <c r="E11" s="195">
        <f>SUM(E12)</f>
        <v>5000</v>
      </c>
      <c r="F11" s="134">
        <f>F18+F12</f>
        <v>832930</v>
      </c>
    </row>
    <row r="12" spans="1:6" s="36" customFormat="1" ht="18" customHeight="1" thickTop="1">
      <c r="A12" s="196">
        <v>85203</v>
      </c>
      <c r="B12" s="197" t="s">
        <v>99</v>
      </c>
      <c r="C12" s="177"/>
      <c r="D12" s="86">
        <f>SUM(D13:D14)</f>
        <v>27180</v>
      </c>
      <c r="E12" s="198">
        <f>E15</f>
        <v>5000</v>
      </c>
      <c r="F12" s="136">
        <f>SUM(F13:F14)</f>
        <v>32180</v>
      </c>
    </row>
    <row r="13" spans="1:6" s="36" customFormat="1" ht="60">
      <c r="A13" s="53">
        <v>2010</v>
      </c>
      <c r="B13" s="77" t="s">
        <v>69</v>
      </c>
      <c r="C13" s="50"/>
      <c r="D13" s="83">
        <v>27180</v>
      </c>
      <c r="E13" s="199"/>
      <c r="F13" s="138"/>
    </row>
    <row r="14" spans="1:6" s="311" customFormat="1" ht="45">
      <c r="A14" s="53">
        <v>2820</v>
      </c>
      <c r="B14" s="75" t="s">
        <v>100</v>
      </c>
      <c r="C14" s="50"/>
      <c r="D14" s="83"/>
      <c r="E14" s="199"/>
      <c r="F14" s="138">
        <f>27180+5000</f>
        <v>32180</v>
      </c>
    </row>
    <row r="15" spans="1:6" s="311" customFormat="1" ht="15">
      <c r="A15" s="53">
        <v>4010</v>
      </c>
      <c r="B15" s="75" t="s">
        <v>138</v>
      </c>
      <c r="C15" s="50"/>
      <c r="D15" s="83"/>
      <c r="E15" s="199">
        <f>SUM(E16:E17)</f>
        <v>5000</v>
      </c>
      <c r="F15" s="138"/>
    </row>
    <row r="16" spans="1:6" s="311" customFormat="1" ht="13.5" customHeight="1">
      <c r="A16" s="53"/>
      <c r="B16" s="374" t="s">
        <v>139</v>
      </c>
      <c r="C16" s="50"/>
      <c r="D16" s="83"/>
      <c r="E16" s="375">
        <v>2500</v>
      </c>
      <c r="F16" s="138"/>
    </row>
    <row r="17" spans="1:6" s="311" customFormat="1" ht="15">
      <c r="A17" s="53"/>
      <c r="B17" s="374" t="s">
        <v>140</v>
      </c>
      <c r="C17" s="50"/>
      <c r="D17" s="83"/>
      <c r="E17" s="375">
        <v>2500</v>
      </c>
      <c r="F17" s="138"/>
    </row>
    <row r="18" spans="1:6" s="36" customFormat="1" ht="59.25" customHeight="1">
      <c r="A18" s="162">
        <v>85212</v>
      </c>
      <c r="B18" s="44" t="s">
        <v>68</v>
      </c>
      <c r="C18" s="45"/>
      <c r="D18" s="81">
        <f>D19+D20</f>
        <v>800750</v>
      </c>
      <c r="E18" s="266"/>
      <c r="F18" s="165">
        <f>SUM(F21:F36)</f>
        <v>800750</v>
      </c>
    </row>
    <row r="19" spans="1:6" s="36" customFormat="1" ht="60">
      <c r="A19" s="208">
        <v>2010</v>
      </c>
      <c r="B19" s="77" t="s">
        <v>69</v>
      </c>
      <c r="C19" s="50"/>
      <c r="D19" s="83">
        <v>338750</v>
      </c>
      <c r="E19" s="199"/>
      <c r="F19" s="138"/>
    </row>
    <row r="20" spans="1:6" s="36" customFormat="1" ht="61.5" customHeight="1">
      <c r="A20" s="209">
        <v>6310</v>
      </c>
      <c r="B20" s="75" t="s">
        <v>70</v>
      </c>
      <c r="C20" s="58"/>
      <c r="D20" s="83">
        <v>462000</v>
      </c>
      <c r="E20" s="199"/>
      <c r="F20" s="138"/>
    </row>
    <row r="21" spans="1:6" s="36" customFormat="1" ht="15" customHeight="1">
      <c r="A21" s="370" t="s">
        <v>121</v>
      </c>
      <c r="B21" s="368" t="s">
        <v>30</v>
      </c>
      <c r="C21" s="50"/>
      <c r="D21" s="83"/>
      <c r="E21" s="199"/>
      <c r="F21" s="138">
        <v>16020</v>
      </c>
    </row>
    <row r="22" spans="1:6" s="36" customFormat="1" ht="15" customHeight="1">
      <c r="A22" s="325" t="s">
        <v>122</v>
      </c>
      <c r="B22" s="324" t="s">
        <v>73</v>
      </c>
      <c r="C22" s="58"/>
      <c r="D22" s="83"/>
      <c r="E22" s="199"/>
      <c r="F22" s="138">
        <v>2450</v>
      </c>
    </row>
    <row r="23" spans="1:6" s="36" customFormat="1" ht="15" customHeight="1">
      <c r="A23" s="325" t="s">
        <v>123</v>
      </c>
      <c r="B23" s="324" t="s">
        <v>19</v>
      </c>
      <c r="C23" s="58"/>
      <c r="D23" s="83"/>
      <c r="E23" s="199"/>
      <c r="F23" s="138">
        <v>100000</v>
      </c>
    </row>
    <row r="24" spans="1:6" s="36" customFormat="1" ht="15" customHeight="1">
      <c r="A24" s="325" t="s">
        <v>124</v>
      </c>
      <c r="B24" s="324" t="s">
        <v>18</v>
      </c>
      <c r="C24" s="58"/>
      <c r="D24" s="83"/>
      <c r="E24" s="199"/>
      <c r="F24" s="138">
        <v>122000</v>
      </c>
    </row>
    <row r="25" spans="1:6" s="36" customFormat="1" ht="15" customHeight="1">
      <c r="A25" s="325" t="s">
        <v>125</v>
      </c>
      <c r="B25" s="324" t="s">
        <v>61</v>
      </c>
      <c r="C25" s="58"/>
      <c r="D25" s="83"/>
      <c r="E25" s="199"/>
      <c r="F25" s="138">
        <v>4000</v>
      </c>
    </row>
    <row r="26" spans="1:6" s="36" customFormat="1" ht="15" customHeight="1">
      <c r="A26" s="325" t="s">
        <v>126</v>
      </c>
      <c r="B26" s="324" t="s">
        <v>25</v>
      </c>
      <c r="C26" s="58"/>
      <c r="D26" s="83"/>
      <c r="E26" s="199"/>
      <c r="F26" s="138">
        <v>1000</v>
      </c>
    </row>
    <row r="27" spans="1:6" s="36" customFormat="1" ht="15" customHeight="1">
      <c r="A27" s="325" t="s">
        <v>127</v>
      </c>
      <c r="B27" s="324" t="s">
        <v>21</v>
      </c>
      <c r="C27" s="58"/>
      <c r="D27" s="83"/>
      <c r="E27" s="199"/>
      <c r="F27" s="138">
        <v>35000</v>
      </c>
    </row>
    <row r="28" spans="1:6" s="36" customFormat="1" ht="15" customHeight="1">
      <c r="A28" s="371" t="s">
        <v>128</v>
      </c>
      <c r="B28" s="369" t="s">
        <v>104</v>
      </c>
      <c r="C28" s="244"/>
      <c r="D28" s="245"/>
      <c r="E28" s="342"/>
      <c r="F28" s="372">
        <v>1000</v>
      </c>
    </row>
    <row r="29" spans="1:6" s="36" customFormat="1" ht="31.5" customHeight="1">
      <c r="A29" s="325" t="s">
        <v>129</v>
      </c>
      <c r="B29" s="324" t="s">
        <v>103</v>
      </c>
      <c r="C29" s="58"/>
      <c r="D29" s="83"/>
      <c r="E29" s="199"/>
      <c r="F29" s="138">
        <v>2000</v>
      </c>
    </row>
    <row r="30" spans="1:6" s="36" customFormat="1" ht="13.5" customHeight="1">
      <c r="A30" s="325" t="s">
        <v>130</v>
      </c>
      <c r="B30" s="324" t="s">
        <v>16</v>
      </c>
      <c r="C30" s="58"/>
      <c r="D30" s="83"/>
      <c r="E30" s="199"/>
      <c r="F30" s="138">
        <v>1780</v>
      </c>
    </row>
    <row r="31" spans="1:6" s="36" customFormat="1" ht="16.5" customHeight="1">
      <c r="A31" s="325" t="s">
        <v>131</v>
      </c>
      <c r="B31" s="324" t="s">
        <v>132</v>
      </c>
      <c r="C31" s="58"/>
      <c r="D31" s="83"/>
      <c r="E31" s="199"/>
      <c r="F31" s="138">
        <v>500</v>
      </c>
    </row>
    <row r="32" spans="1:6" s="36" customFormat="1" ht="31.5" customHeight="1">
      <c r="A32" s="48">
        <v>4700</v>
      </c>
      <c r="B32" s="317" t="s">
        <v>107</v>
      </c>
      <c r="C32" s="58"/>
      <c r="D32" s="83"/>
      <c r="E32" s="199"/>
      <c r="F32" s="138">
        <v>15000</v>
      </c>
    </row>
    <row r="33" spans="1:6" s="36" customFormat="1" ht="28.5" customHeight="1">
      <c r="A33" s="325" t="s">
        <v>133</v>
      </c>
      <c r="B33" s="324" t="s">
        <v>134</v>
      </c>
      <c r="C33" s="58"/>
      <c r="D33" s="83"/>
      <c r="E33" s="199"/>
      <c r="F33" s="138">
        <v>8000</v>
      </c>
    </row>
    <row r="34" spans="1:6" s="36" customFormat="1" ht="30" customHeight="1">
      <c r="A34" s="325" t="s">
        <v>135</v>
      </c>
      <c r="B34" s="324" t="s">
        <v>120</v>
      </c>
      <c r="C34" s="58"/>
      <c r="D34" s="83"/>
      <c r="E34" s="199"/>
      <c r="F34" s="138">
        <v>30000</v>
      </c>
    </row>
    <row r="35" spans="1:6" s="36" customFormat="1" ht="18.75" customHeight="1">
      <c r="A35" s="209">
        <v>6050</v>
      </c>
      <c r="B35" s="75" t="s">
        <v>55</v>
      </c>
      <c r="C35" s="58"/>
      <c r="D35" s="83"/>
      <c r="E35" s="199"/>
      <c r="F35" s="138">
        <v>400000</v>
      </c>
    </row>
    <row r="36" spans="1:6" s="36" customFormat="1" ht="32.25" customHeight="1" thickBot="1">
      <c r="A36" s="209">
        <v>6060</v>
      </c>
      <c r="B36" s="75" t="s">
        <v>20</v>
      </c>
      <c r="C36" s="58"/>
      <c r="D36" s="83"/>
      <c r="E36" s="199"/>
      <c r="F36" s="138">
        <v>62000</v>
      </c>
    </row>
    <row r="37" spans="1:6" s="170" customFormat="1" ht="18.75" customHeight="1" thickBot="1" thickTop="1">
      <c r="A37" s="100"/>
      <c r="B37" s="101" t="s">
        <v>33</v>
      </c>
      <c r="C37" s="203"/>
      <c r="D37" s="204">
        <f>D11</f>
        <v>827930</v>
      </c>
      <c r="E37" s="205">
        <f>E11</f>
        <v>5000</v>
      </c>
      <c r="F37" s="206">
        <f>F11</f>
        <v>832930</v>
      </c>
    </row>
    <row r="38" spans="1:6" ht="20.25" customHeight="1" thickBot="1" thickTop="1">
      <c r="A38" s="107"/>
      <c r="B38" s="108" t="s">
        <v>34</v>
      </c>
      <c r="C38" s="109"/>
      <c r="D38" s="373"/>
      <c r="E38" s="210">
        <f>F37-E37</f>
        <v>827930</v>
      </c>
      <c r="F38" s="111"/>
    </row>
    <row r="39" ht="16.5" thickTop="1"/>
  </sheetData>
  <printOptions horizontalCentered="1"/>
  <pageMargins left="0" right="0" top="0.984251968503937" bottom="0.984251968503937" header="0.5118110236220472" footer="0.5118110236220472"/>
  <pageSetup firstPageNumber="8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H6" sqref="H6"/>
    </sheetView>
  </sheetViews>
  <sheetFormatPr defaultColWidth="9.00390625" defaultRowHeight="12.75"/>
  <cols>
    <col min="1" max="1" width="7.625" style="1" customWidth="1"/>
    <col min="2" max="2" width="35.25390625" style="1" customWidth="1"/>
    <col min="3" max="3" width="6.875" style="2" customWidth="1"/>
    <col min="4" max="4" width="12.00390625" style="2" customWidth="1"/>
    <col min="5" max="7" width="12.00390625" style="1" customWidth="1"/>
    <col min="8" max="16384" width="10.00390625" style="1" customWidth="1"/>
  </cols>
  <sheetData>
    <row r="1" spans="3:8" s="13" customFormat="1" ht="13.5" customHeight="1">
      <c r="C1" s="179"/>
      <c r="D1" s="179"/>
      <c r="E1" s="3"/>
      <c r="F1" s="3" t="s">
        <v>47</v>
      </c>
      <c r="H1" s="1"/>
    </row>
    <row r="2" spans="1:8" s="13" customFormat="1" ht="13.5" customHeight="1">
      <c r="A2" s="180"/>
      <c r="B2" s="181"/>
      <c r="C2" s="14"/>
      <c r="D2" s="14"/>
      <c r="E2" s="8"/>
      <c r="F2" s="8" t="s">
        <v>74</v>
      </c>
      <c r="H2" s="1"/>
    </row>
    <row r="3" spans="1:8" s="13" customFormat="1" ht="13.5" customHeight="1">
      <c r="A3" s="180"/>
      <c r="B3" s="181"/>
      <c r="C3" s="14"/>
      <c r="D3" s="14"/>
      <c r="E3" s="8"/>
      <c r="F3" s="8" t="s">
        <v>1</v>
      </c>
      <c r="H3" s="1"/>
    </row>
    <row r="4" spans="1:8" s="13" customFormat="1" ht="13.5" customHeight="1">
      <c r="A4" s="180"/>
      <c r="B4" s="181"/>
      <c r="C4" s="14"/>
      <c r="D4" s="14"/>
      <c r="E4" s="8"/>
      <c r="F4" s="8" t="s">
        <v>143</v>
      </c>
      <c r="H4" s="1"/>
    </row>
    <row r="5" spans="1:8" s="13" customFormat="1" ht="19.5" customHeight="1">
      <c r="A5" s="180"/>
      <c r="B5" s="181"/>
      <c r="C5" s="14"/>
      <c r="D5" s="14"/>
      <c r="E5" s="11"/>
      <c r="F5" s="11"/>
      <c r="G5" s="8"/>
      <c r="H5" s="3"/>
    </row>
    <row r="6" spans="1:8" s="13" customFormat="1" ht="56.25">
      <c r="A6" s="9" t="s">
        <v>48</v>
      </c>
      <c r="B6" s="10"/>
      <c r="C6" s="11"/>
      <c r="D6" s="11"/>
      <c r="E6" s="11"/>
      <c r="F6" s="11"/>
      <c r="G6" s="182"/>
      <c r="H6" s="3"/>
    </row>
    <row r="7" spans="1:8" s="13" customFormat="1" ht="15" customHeight="1" thickBot="1">
      <c r="A7" s="9"/>
      <c r="B7" s="10"/>
      <c r="C7" s="14"/>
      <c r="D7" s="14"/>
      <c r="E7" s="11"/>
      <c r="F7" s="11"/>
      <c r="G7" s="182" t="s">
        <v>2</v>
      </c>
      <c r="H7" s="3"/>
    </row>
    <row r="8" spans="1:7" s="23" customFormat="1" ht="27" customHeight="1">
      <c r="A8" s="183" t="s">
        <v>3</v>
      </c>
      <c r="B8" s="17" t="s">
        <v>4</v>
      </c>
      <c r="C8" s="18" t="s">
        <v>5</v>
      </c>
      <c r="D8" s="260" t="s">
        <v>6</v>
      </c>
      <c r="E8" s="261"/>
      <c r="F8" s="185" t="s">
        <v>7</v>
      </c>
      <c r="G8" s="185"/>
    </row>
    <row r="9" spans="1:7" s="23" customFormat="1" ht="13.5" customHeight="1">
      <c r="A9" s="186" t="s">
        <v>8</v>
      </c>
      <c r="B9" s="25"/>
      <c r="C9" s="26" t="s">
        <v>9</v>
      </c>
      <c r="D9" s="124" t="s">
        <v>11</v>
      </c>
      <c r="E9" s="27" t="s">
        <v>10</v>
      </c>
      <c r="F9" s="124" t="s">
        <v>11</v>
      </c>
      <c r="G9" s="125" t="s">
        <v>10</v>
      </c>
    </row>
    <row r="10" spans="1:7" s="36" customFormat="1" ht="12" thickBot="1">
      <c r="A10" s="188">
        <v>1</v>
      </c>
      <c r="B10" s="189">
        <v>2</v>
      </c>
      <c r="C10" s="189">
        <v>3</v>
      </c>
      <c r="D10" s="259">
        <v>4</v>
      </c>
      <c r="E10" s="190">
        <v>5</v>
      </c>
      <c r="F10" s="191">
        <v>6</v>
      </c>
      <c r="G10" s="192">
        <v>7</v>
      </c>
    </row>
    <row r="11" spans="1:8" s="36" customFormat="1" ht="16.5" customHeight="1" thickBot="1" thickTop="1">
      <c r="A11" s="37">
        <v>710</v>
      </c>
      <c r="B11" s="148" t="s">
        <v>90</v>
      </c>
      <c r="C11" s="64" t="s">
        <v>91</v>
      </c>
      <c r="D11" s="149"/>
      <c r="E11" s="303">
        <f>SUM(E12)</f>
        <v>6861</v>
      </c>
      <c r="F11" s="298"/>
      <c r="G11" s="42">
        <f>G12</f>
        <v>6861</v>
      </c>
      <c r="H11" s="301"/>
    </row>
    <row r="12" spans="1:8" s="36" customFormat="1" ht="15.75" customHeight="1" thickTop="1">
      <c r="A12" s="66">
        <v>71015</v>
      </c>
      <c r="B12" s="151" t="s">
        <v>92</v>
      </c>
      <c r="C12" s="152"/>
      <c r="D12" s="153"/>
      <c r="E12" s="304">
        <f>SUM(E13:E16)</f>
        <v>6861</v>
      </c>
      <c r="F12" s="299"/>
      <c r="G12" s="88">
        <f>SUM(G13:G16)</f>
        <v>6861</v>
      </c>
      <c r="H12" s="302"/>
    </row>
    <row r="13" spans="1:7" s="36" customFormat="1" ht="75">
      <c r="A13" s="208">
        <v>2110</v>
      </c>
      <c r="B13" s="77" t="s">
        <v>64</v>
      </c>
      <c r="C13" s="131"/>
      <c r="D13" s="259"/>
      <c r="E13" s="83">
        <v>6861</v>
      </c>
      <c r="F13" s="300"/>
      <c r="G13" s="305"/>
    </row>
    <row r="14" spans="1:7" s="36" customFormat="1" ht="15">
      <c r="A14" s="48">
        <v>4010</v>
      </c>
      <c r="B14" s="75" t="s">
        <v>72</v>
      </c>
      <c r="C14" s="131"/>
      <c r="D14" s="259"/>
      <c r="E14" s="83"/>
      <c r="F14" s="280"/>
      <c r="G14" s="138">
        <v>5789</v>
      </c>
    </row>
    <row r="15" spans="1:7" s="36" customFormat="1" ht="15">
      <c r="A15" s="48">
        <v>4110</v>
      </c>
      <c r="B15" s="54" t="s">
        <v>30</v>
      </c>
      <c r="C15" s="131"/>
      <c r="D15" s="259"/>
      <c r="E15" s="83"/>
      <c r="F15" s="280"/>
      <c r="G15" s="138">
        <v>930</v>
      </c>
    </row>
    <row r="16" spans="1:7" s="36" customFormat="1" ht="15.75" thickBot="1">
      <c r="A16" s="48">
        <v>4120</v>
      </c>
      <c r="B16" s="54" t="s">
        <v>73</v>
      </c>
      <c r="C16" s="131"/>
      <c r="D16" s="259"/>
      <c r="E16" s="190"/>
      <c r="F16" s="367"/>
      <c r="G16" s="138">
        <v>142</v>
      </c>
    </row>
    <row r="17" spans="1:7" s="36" customFormat="1" ht="15.75" thickBot="1" thickTop="1">
      <c r="A17" s="193">
        <v>750</v>
      </c>
      <c r="B17" s="194" t="s">
        <v>17</v>
      </c>
      <c r="C17" s="39"/>
      <c r="D17" s="262">
        <f>D23+D18</f>
        <v>104</v>
      </c>
      <c r="E17" s="79">
        <f>E23+E18</f>
        <v>35265</v>
      </c>
      <c r="F17" s="195">
        <f>F23+F18</f>
        <v>104</v>
      </c>
      <c r="G17" s="134">
        <f>G23+G18</f>
        <v>35265</v>
      </c>
    </row>
    <row r="18" spans="1:7" s="36" customFormat="1" ht="15" thickTop="1">
      <c r="A18" s="196">
        <v>75011</v>
      </c>
      <c r="B18" s="197" t="s">
        <v>75</v>
      </c>
      <c r="C18" s="177" t="s">
        <v>76</v>
      </c>
      <c r="D18" s="263"/>
      <c r="E18" s="86">
        <f>E19</f>
        <v>35265</v>
      </c>
      <c r="F18" s="198"/>
      <c r="G18" s="136">
        <f>SUM(G19:G24)</f>
        <v>35265</v>
      </c>
    </row>
    <row r="19" spans="1:7" s="36" customFormat="1" ht="75">
      <c r="A19" s="208">
        <v>2110</v>
      </c>
      <c r="B19" s="77" t="s">
        <v>64</v>
      </c>
      <c r="C19" s="50"/>
      <c r="D19" s="264"/>
      <c r="E19" s="83">
        <v>35265</v>
      </c>
      <c r="F19" s="199"/>
      <c r="G19" s="138"/>
    </row>
    <row r="20" spans="1:7" s="36" customFormat="1" ht="15">
      <c r="A20" s="48">
        <v>4170</v>
      </c>
      <c r="B20" s="75" t="s">
        <v>19</v>
      </c>
      <c r="C20" s="50"/>
      <c r="D20" s="264"/>
      <c r="E20" s="83"/>
      <c r="F20" s="199"/>
      <c r="G20" s="138">
        <v>29970</v>
      </c>
    </row>
    <row r="21" spans="1:7" s="36" customFormat="1" ht="15">
      <c r="A21" s="48">
        <v>4110</v>
      </c>
      <c r="B21" s="54" t="s">
        <v>30</v>
      </c>
      <c r="C21" s="50"/>
      <c r="D21" s="264"/>
      <c r="E21" s="83"/>
      <c r="F21" s="199"/>
      <c r="G21" s="138">
        <v>4559</v>
      </c>
    </row>
    <row r="22" spans="1:7" s="36" customFormat="1" ht="15">
      <c r="A22" s="48">
        <v>4120</v>
      </c>
      <c r="B22" s="54" t="s">
        <v>73</v>
      </c>
      <c r="C22" s="50"/>
      <c r="D22" s="264"/>
      <c r="E22" s="83"/>
      <c r="F22" s="199"/>
      <c r="G22" s="138">
        <v>736</v>
      </c>
    </row>
    <row r="23" spans="1:7" s="36" customFormat="1" ht="14.25">
      <c r="A23" s="162">
        <v>75045</v>
      </c>
      <c r="B23" s="44" t="s">
        <v>51</v>
      </c>
      <c r="C23" s="45" t="s">
        <v>50</v>
      </c>
      <c r="D23" s="265">
        <f>SUM(D24:D29)</f>
        <v>104</v>
      </c>
      <c r="E23" s="81"/>
      <c r="F23" s="266">
        <f>SUM(F24:F29)</f>
        <v>104</v>
      </c>
      <c r="G23" s="165"/>
    </row>
    <row r="24" spans="1:7" s="36" customFormat="1" ht="75">
      <c r="A24" s="208">
        <v>2110</v>
      </c>
      <c r="B24" s="77" t="s">
        <v>64</v>
      </c>
      <c r="C24" s="50"/>
      <c r="D24" s="264">
        <v>104</v>
      </c>
      <c r="E24" s="83"/>
      <c r="F24" s="199"/>
      <c r="G24" s="138"/>
    </row>
    <row r="25" spans="1:7" s="36" customFormat="1" ht="12.75" customHeight="1">
      <c r="A25" s="48">
        <v>4010</v>
      </c>
      <c r="B25" s="75" t="s">
        <v>72</v>
      </c>
      <c r="C25" s="50"/>
      <c r="D25" s="264"/>
      <c r="E25" s="83"/>
      <c r="F25" s="199">
        <v>1</v>
      </c>
      <c r="G25" s="138"/>
    </row>
    <row r="26" spans="1:7" s="36" customFormat="1" ht="12.75" customHeight="1">
      <c r="A26" s="48">
        <v>4110</v>
      </c>
      <c r="B26" s="54" t="s">
        <v>30</v>
      </c>
      <c r="C26" s="50"/>
      <c r="D26" s="264"/>
      <c r="E26" s="83"/>
      <c r="F26" s="199">
        <v>1</v>
      </c>
      <c r="G26" s="138"/>
    </row>
    <row r="27" spans="1:7" s="36" customFormat="1" ht="12.75" customHeight="1">
      <c r="A27" s="48">
        <v>4120</v>
      </c>
      <c r="B27" s="54" t="s">
        <v>73</v>
      </c>
      <c r="C27" s="50"/>
      <c r="D27" s="264"/>
      <c r="E27" s="83"/>
      <c r="F27" s="199">
        <v>1</v>
      </c>
      <c r="G27" s="138"/>
    </row>
    <row r="28" spans="1:7" s="36" customFormat="1" ht="12.75" customHeight="1">
      <c r="A28" s="209">
        <v>4210</v>
      </c>
      <c r="B28" s="49" t="s">
        <v>18</v>
      </c>
      <c r="C28" s="50"/>
      <c r="D28" s="264"/>
      <c r="E28" s="83"/>
      <c r="F28" s="199">
        <v>99</v>
      </c>
      <c r="G28" s="138"/>
    </row>
    <row r="29" spans="1:7" s="36" customFormat="1" ht="14.25" customHeight="1" thickBot="1">
      <c r="A29" s="200">
        <v>4300</v>
      </c>
      <c r="B29" s="49" t="s">
        <v>21</v>
      </c>
      <c r="C29" s="58"/>
      <c r="D29" s="308"/>
      <c r="E29" s="83"/>
      <c r="F29" s="199">
        <v>2</v>
      </c>
      <c r="G29" s="138"/>
    </row>
    <row r="30" spans="1:8" s="36" customFormat="1" ht="32.25" customHeight="1" thickBot="1" thickTop="1">
      <c r="A30" s="267" t="s">
        <v>93</v>
      </c>
      <c r="B30" s="268" t="s">
        <v>94</v>
      </c>
      <c r="C30" s="269" t="s">
        <v>95</v>
      </c>
      <c r="D30" s="149"/>
      <c r="E30" s="303">
        <f>SUM(E31)</f>
        <v>2475</v>
      </c>
      <c r="F30" s="298"/>
      <c r="G30" s="42">
        <f>G31</f>
        <v>2475</v>
      </c>
      <c r="H30" s="301"/>
    </row>
    <row r="31" spans="1:8" s="36" customFormat="1" ht="27.75" customHeight="1" thickTop="1">
      <c r="A31" s="271" t="s">
        <v>96</v>
      </c>
      <c r="B31" s="272" t="s">
        <v>97</v>
      </c>
      <c r="C31" s="273"/>
      <c r="D31" s="153"/>
      <c r="E31" s="304">
        <f>SUM(E32)</f>
        <v>2475</v>
      </c>
      <c r="F31" s="299"/>
      <c r="G31" s="88">
        <f>SUM(G32:G35)</f>
        <v>2475</v>
      </c>
      <c r="H31" s="302"/>
    </row>
    <row r="32" spans="1:7" s="36" customFormat="1" ht="75">
      <c r="A32" s="208">
        <v>2110</v>
      </c>
      <c r="B32" s="77" t="s">
        <v>64</v>
      </c>
      <c r="C32" s="131"/>
      <c r="D32" s="259"/>
      <c r="E32" s="83">
        <v>2475</v>
      </c>
      <c r="F32" s="300"/>
      <c r="G32" s="305"/>
    </row>
    <row r="33" spans="1:7" s="36" customFormat="1" ht="30">
      <c r="A33" s="325" t="s">
        <v>113</v>
      </c>
      <c r="B33" s="324" t="s">
        <v>114</v>
      </c>
      <c r="C33" s="323"/>
      <c r="D33" s="259"/>
      <c r="E33" s="83"/>
      <c r="F33" s="280"/>
      <c r="G33" s="138">
        <v>2105</v>
      </c>
    </row>
    <row r="34" spans="1:7" s="36" customFormat="1" ht="15">
      <c r="A34" s="48">
        <v>4110</v>
      </c>
      <c r="B34" s="54" t="s">
        <v>30</v>
      </c>
      <c r="C34" s="323"/>
      <c r="D34" s="259"/>
      <c r="E34" s="83"/>
      <c r="F34" s="280"/>
      <c r="G34" s="138">
        <v>318</v>
      </c>
    </row>
    <row r="35" spans="1:7" s="36" customFormat="1" ht="15.75" thickBot="1">
      <c r="A35" s="48">
        <v>4120</v>
      </c>
      <c r="B35" s="54" t="s">
        <v>73</v>
      </c>
      <c r="C35" s="58"/>
      <c r="D35" s="309"/>
      <c r="E35" s="254"/>
      <c r="F35" s="98"/>
      <c r="G35" s="202">
        <v>52</v>
      </c>
    </row>
    <row r="36" spans="1:7" s="170" customFormat="1" ht="17.25" thickBot="1" thickTop="1">
      <c r="A36" s="100"/>
      <c r="B36" s="101" t="s">
        <v>33</v>
      </c>
      <c r="C36" s="203"/>
      <c r="D36" s="278">
        <f>D30+D17+D11</f>
        <v>104</v>
      </c>
      <c r="E36" s="204">
        <f>E30+E17+E11</f>
        <v>44601</v>
      </c>
      <c r="F36" s="278">
        <f>F30+F17+F11</f>
        <v>104</v>
      </c>
      <c r="G36" s="310">
        <f>G30+G17+G11</f>
        <v>44601</v>
      </c>
    </row>
    <row r="37" spans="1:7" ht="17.25" thickBot="1" thickTop="1">
      <c r="A37" s="107"/>
      <c r="B37" s="108" t="s">
        <v>34</v>
      </c>
      <c r="C37" s="109"/>
      <c r="D37" s="306">
        <f>E36-D36</f>
        <v>44497</v>
      </c>
      <c r="E37" s="307"/>
      <c r="F37" s="210">
        <f>G36-F36</f>
        <v>44497</v>
      </c>
      <c r="G37" s="111"/>
    </row>
    <row r="38" ht="16.5" thickTop="1"/>
    <row r="39" ht="15.75">
      <c r="B39" s="207"/>
    </row>
  </sheetData>
  <printOptions horizontalCentered="1"/>
  <pageMargins left="0" right="0" top="0.984251968503937" bottom="0.3937007874015748" header="0.5118110236220472" footer="0.5118110236220472"/>
  <pageSetup firstPageNumber="10" useFirstPageNumber="1" horizontalDpi="300" verticalDpi="300" orientation="portrait" paperSize="9" r:id="rId1"/>
  <headerFooter alignWithMargins="0">
    <oddHeader>&amp;C&amp;"Times New Roman,Normalny"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G6" sqref="G6"/>
    </sheetView>
  </sheetViews>
  <sheetFormatPr defaultColWidth="9.00390625" defaultRowHeight="12.75"/>
  <cols>
    <col min="1" max="1" width="7.875" style="1" customWidth="1"/>
    <col min="2" max="2" width="35.625" style="1" customWidth="1"/>
    <col min="3" max="3" width="6.875" style="2" customWidth="1"/>
    <col min="4" max="6" width="11.375" style="1" customWidth="1"/>
    <col min="7" max="7" width="11.625" style="1" customWidth="1"/>
    <col min="8" max="16384" width="10.00390625" style="1" customWidth="1"/>
  </cols>
  <sheetData>
    <row r="1" spans="3:8" s="13" customFormat="1" ht="14.25" customHeight="1">
      <c r="C1" s="179"/>
      <c r="D1" s="3"/>
      <c r="E1" s="3"/>
      <c r="F1" s="3" t="s">
        <v>82</v>
      </c>
      <c r="H1" s="1"/>
    </row>
    <row r="2" spans="1:8" s="13" customFormat="1" ht="14.25" customHeight="1">
      <c r="A2" s="180"/>
      <c r="B2" s="181"/>
      <c r="C2" s="14"/>
      <c r="D2" s="8"/>
      <c r="E2" s="8"/>
      <c r="F2" s="8" t="s">
        <v>74</v>
      </c>
      <c r="H2" s="1"/>
    </row>
    <row r="3" spans="1:8" s="13" customFormat="1" ht="14.25" customHeight="1">
      <c r="A3" s="180"/>
      <c r="B3" s="181"/>
      <c r="C3" s="14"/>
      <c r="D3" s="8"/>
      <c r="E3" s="8"/>
      <c r="F3" s="8" t="s">
        <v>1</v>
      </c>
      <c r="H3" s="1"/>
    </row>
    <row r="4" spans="1:8" s="13" customFormat="1" ht="14.25" customHeight="1">
      <c r="A4" s="180"/>
      <c r="B4" s="181"/>
      <c r="C4" s="14"/>
      <c r="D4" s="8"/>
      <c r="E4" s="8"/>
      <c r="F4" s="8" t="s">
        <v>143</v>
      </c>
      <c r="H4" s="1"/>
    </row>
    <row r="5" spans="1:8" s="13" customFormat="1" ht="14.25" customHeight="1">
      <c r="A5" s="180"/>
      <c r="B5" s="181"/>
      <c r="C5" s="14"/>
      <c r="D5" s="11"/>
      <c r="E5" s="11"/>
      <c r="F5" s="11"/>
      <c r="G5" s="8"/>
      <c r="H5" s="3"/>
    </row>
    <row r="6" spans="1:8" s="13" customFormat="1" ht="75.75" customHeight="1">
      <c r="A6" s="9" t="s">
        <v>136</v>
      </c>
      <c r="B6" s="10"/>
      <c r="C6" s="11"/>
      <c r="D6" s="11"/>
      <c r="E6" s="11"/>
      <c r="F6" s="11"/>
      <c r="G6" s="182"/>
      <c r="H6" s="3"/>
    </row>
    <row r="7" spans="1:8" s="13" customFormat="1" ht="16.5" customHeight="1" thickBot="1">
      <c r="A7" s="9"/>
      <c r="B7" s="10"/>
      <c r="C7" s="14"/>
      <c r="D7" s="11"/>
      <c r="E7" s="11"/>
      <c r="F7" s="11"/>
      <c r="G7" s="182" t="s">
        <v>2</v>
      </c>
      <c r="H7" s="3"/>
    </row>
    <row r="8" spans="1:7" s="23" customFormat="1" ht="25.5" customHeight="1">
      <c r="A8" s="183" t="s">
        <v>3</v>
      </c>
      <c r="B8" s="17" t="s">
        <v>4</v>
      </c>
      <c r="C8" s="18" t="s">
        <v>5</v>
      </c>
      <c r="D8" s="260" t="s">
        <v>6</v>
      </c>
      <c r="E8" s="261"/>
      <c r="F8" s="185" t="s">
        <v>7</v>
      </c>
      <c r="G8" s="185"/>
    </row>
    <row r="9" spans="1:7" s="23" customFormat="1" ht="15.75" customHeight="1">
      <c r="A9" s="186" t="s">
        <v>8</v>
      </c>
      <c r="B9" s="25"/>
      <c r="C9" s="26" t="s">
        <v>9</v>
      </c>
      <c r="D9" s="122" t="s">
        <v>11</v>
      </c>
      <c r="E9" s="283" t="s">
        <v>10</v>
      </c>
      <c r="F9" s="279" t="s">
        <v>11</v>
      </c>
      <c r="G9" s="125" t="s">
        <v>10</v>
      </c>
    </row>
    <row r="10" spans="1:7" s="36" customFormat="1" ht="10.5" customHeight="1" thickBot="1">
      <c r="A10" s="188">
        <v>1</v>
      </c>
      <c r="B10" s="189">
        <v>2</v>
      </c>
      <c r="C10" s="189">
        <v>3</v>
      </c>
      <c r="D10" s="131">
        <v>4</v>
      </c>
      <c r="E10" s="137">
        <v>5</v>
      </c>
      <c r="F10" s="280">
        <v>6</v>
      </c>
      <c r="G10" s="192">
        <v>7</v>
      </c>
    </row>
    <row r="11" spans="1:7" s="36" customFormat="1" ht="19.5" customHeight="1" thickBot="1" thickTop="1">
      <c r="A11" s="193">
        <v>801</v>
      </c>
      <c r="B11" s="194" t="s">
        <v>23</v>
      </c>
      <c r="C11" s="39"/>
      <c r="D11" s="287">
        <f>D12</f>
        <v>5000</v>
      </c>
      <c r="E11" s="293">
        <f>E12</f>
        <v>2100</v>
      </c>
      <c r="F11" s="195">
        <f>SUM(F12)</f>
        <v>5000</v>
      </c>
      <c r="G11" s="134">
        <f>G12</f>
        <v>2100</v>
      </c>
    </row>
    <row r="12" spans="1:7" s="36" customFormat="1" ht="16.5" customHeight="1" thickTop="1">
      <c r="A12" s="196">
        <v>80195</v>
      </c>
      <c r="B12" s="197" t="s">
        <v>15</v>
      </c>
      <c r="C12" s="177"/>
      <c r="D12" s="288">
        <f>SUM(D13)</f>
        <v>5000</v>
      </c>
      <c r="E12" s="294">
        <f>SUM(E13:E14)</f>
        <v>2100</v>
      </c>
      <c r="F12" s="198">
        <f>SUM(F13:F16)</f>
        <v>5000</v>
      </c>
      <c r="G12" s="136">
        <f>SUM(G13:G16)</f>
        <v>2100</v>
      </c>
    </row>
    <row r="13" spans="1:7" s="36" customFormat="1" ht="59.25" customHeight="1">
      <c r="A13" s="53">
        <v>2020</v>
      </c>
      <c r="B13" s="49" t="s">
        <v>77</v>
      </c>
      <c r="C13" s="50" t="s">
        <v>28</v>
      </c>
      <c r="D13" s="289">
        <v>5000</v>
      </c>
      <c r="E13" s="160"/>
      <c r="F13" s="199"/>
      <c r="G13" s="138"/>
    </row>
    <row r="14" spans="1:7" s="36" customFormat="1" ht="59.25" customHeight="1">
      <c r="A14" s="53">
        <v>2020</v>
      </c>
      <c r="B14" s="49" t="s">
        <v>77</v>
      </c>
      <c r="C14" s="50" t="s">
        <v>24</v>
      </c>
      <c r="D14" s="289"/>
      <c r="E14" s="160">
        <v>2100</v>
      </c>
      <c r="F14" s="199"/>
      <c r="G14" s="138"/>
    </row>
    <row r="15" spans="1:7" s="36" customFormat="1" ht="31.5" customHeight="1">
      <c r="A15" s="200">
        <v>2480</v>
      </c>
      <c r="B15" s="49" t="s">
        <v>78</v>
      </c>
      <c r="C15" s="50" t="s">
        <v>28</v>
      </c>
      <c r="D15" s="131"/>
      <c r="E15" s="295"/>
      <c r="F15" s="199">
        <v>5000</v>
      </c>
      <c r="G15" s="52"/>
    </row>
    <row r="16" spans="1:7" s="36" customFormat="1" ht="17.25" customHeight="1" thickBot="1">
      <c r="A16" s="200">
        <v>4210</v>
      </c>
      <c r="B16" s="49" t="s">
        <v>18</v>
      </c>
      <c r="C16" s="201" t="s">
        <v>24</v>
      </c>
      <c r="D16" s="131"/>
      <c r="E16" s="295"/>
      <c r="F16" s="199"/>
      <c r="G16" s="138">
        <v>2100</v>
      </c>
    </row>
    <row r="17" spans="1:7" s="36" customFormat="1" ht="17.25" customHeight="1" thickBot="1" thickTop="1">
      <c r="A17" s="193">
        <v>852</v>
      </c>
      <c r="B17" s="194" t="s">
        <v>27</v>
      </c>
      <c r="C17" s="39" t="s">
        <v>28</v>
      </c>
      <c r="D17" s="287">
        <f>D18+D26</f>
        <v>10250</v>
      </c>
      <c r="E17" s="343">
        <f>E18+E26</f>
        <v>23080</v>
      </c>
      <c r="F17" s="344">
        <f>F18+F26</f>
        <v>10250</v>
      </c>
      <c r="G17" s="345">
        <f>G18+G26</f>
        <v>23080</v>
      </c>
    </row>
    <row r="18" spans="1:7" s="36" customFormat="1" ht="18.75" customHeight="1" thickTop="1">
      <c r="A18" s="196">
        <v>85219</v>
      </c>
      <c r="B18" s="197" t="s">
        <v>52</v>
      </c>
      <c r="C18" s="177"/>
      <c r="D18" s="288">
        <f>D20</f>
        <v>10250</v>
      </c>
      <c r="E18" s="336"/>
      <c r="F18" s="198">
        <f>SUM(F19:F25)</f>
        <v>10250</v>
      </c>
      <c r="G18" s="332"/>
    </row>
    <row r="19" spans="1:7" s="36" customFormat="1" ht="58.5" customHeight="1">
      <c r="A19" s="329"/>
      <c r="B19" s="333" t="s">
        <v>115</v>
      </c>
      <c r="C19" s="334"/>
      <c r="D19" s="337"/>
      <c r="E19" s="335"/>
      <c r="F19" s="96"/>
      <c r="G19" s="138"/>
    </row>
    <row r="20" spans="1:7" s="36" customFormat="1" ht="59.25" customHeight="1">
      <c r="A20" s="53">
        <v>2020</v>
      </c>
      <c r="B20" s="49" t="s">
        <v>116</v>
      </c>
      <c r="C20" s="50"/>
      <c r="D20" s="289">
        <v>10250</v>
      </c>
      <c r="E20" s="295"/>
      <c r="F20" s="199"/>
      <c r="G20" s="52"/>
    </row>
    <row r="21" spans="1:7" s="36" customFormat="1" ht="15" customHeight="1">
      <c r="A21" s="53">
        <v>4110</v>
      </c>
      <c r="B21" s="49" t="s">
        <v>30</v>
      </c>
      <c r="C21" s="50"/>
      <c r="D21" s="289"/>
      <c r="E21" s="295"/>
      <c r="F21" s="199">
        <v>910</v>
      </c>
      <c r="G21" s="138"/>
    </row>
    <row r="22" spans="1:7" s="36" customFormat="1" ht="15" customHeight="1">
      <c r="A22" s="53">
        <v>4120</v>
      </c>
      <c r="B22" s="49" t="s">
        <v>29</v>
      </c>
      <c r="C22" s="50"/>
      <c r="D22" s="289"/>
      <c r="E22" s="295"/>
      <c r="F22" s="199">
        <v>140</v>
      </c>
      <c r="G22" s="138"/>
    </row>
    <row r="23" spans="1:7" s="36" customFormat="1" ht="15" customHeight="1">
      <c r="A23" s="53">
        <v>4170</v>
      </c>
      <c r="B23" s="49" t="s">
        <v>19</v>
      </c>
      <c r="C23" s="50"/>
      <c r="D23" s="289"/>
      <c r="E23" s="295"/>
      <c r="F23" s="199">
        <v>5950</v>
      </c>
      <c r="G23" s="138"/>
    </row>
    <row r="24" spans="1:7" s="36" customFormat="1" ht="15" customHeight="1">
      <c r="A24" s="200">
        <v>4210</v>
      </c>
      <c r="B24" s="49" t="s">
        <v>18</v>
      </c>
      <c r="C24" s="50"/>
      <c r="D24" s="131"/>
      <c r="E24" s="295"/>
      <c r="F24" s="199">
        <v>1600</v>
      </c>
      <c r="G24" s="138"/>
    </row>
    <row r="25" spans="1:7" s="36" customFormat="1" ht="15" customHeight="1">
      <c r="A25" s="209">
        <v>4300</v>
      </c>
      <c r="B25" s="49" t="s">
        <v>21</v>
      </c>
      <c r="C25" s="50"/>
      <c r="D25" s="338"/>
      <c r="E25" s="295"/>
      <c r="F25" s="342">
        <v>1650</v>
      </c>
      <c r="G25" s="138"/>
    </row>
    <row r="26" spans="1:7" s="339" customFormat="1" ht="17.25" customHeight="1">
      <c r="A26" s="162">
        <v>85295</v>
      </c>
      <c r="B26" s="44" t="s">
        <v>15</v>
      </c>
      <c r="C26" s="45"/>
      <c r="D26" s="340"/>
      <c r="E26" s="164">
        <f>E27+E34</f>
        <v>23080</v>
      </c>
      <c r="F26" s="266"/>
      <c r="G26" s="165">
        <f>G27+G34</f>
        <v>23080</v>
      </c>
    </row>
    <row r="27" spans="1:7" s="339" customFormat="1" ht="59.25" customHeight="1">
      <c r="A27" s="162"/>
      <c r="B27" s="363" t="s">
        <v>115</v>
      </c>
      <c r="C27" s="45"/>
      <c r="D27" s="340"/>
      <c r="E27" s="364">
        <f>SUM(E28)</f>
        <v>10250</v>
      </c>
      <c r="F27" s="365"/>
      <c r="G27" s="366">
        <f>SUM(G29:G33)</f>
        <v>10250</v>
      </c>
    </row>
    <row r="28" spans="1:7" s="36" customFormat="1" ht="59.25" customHeight="1">
      <c r="A28" s="53">
        <v>2020</v>
      </c>
      <c r="B28" s="49" t="s">
        <v>116</v>
      </c>
      <c r="C28" s="50"/>
      <c r="D28" s="341"/>
      <c r="E28" s="160">
        <v>10250</v>
      </c>
      <c r="F28" s="199"/>
      <c r="G28" s="138"/>
    </row>
    <row r="29" spans="1:7" s="36" customFormat="1" ht="15" customHeight="1">
      <c r="A29" s="53">
        <v>4110</v>
      </c>
      <c r="B29" s="49" t="s">
        <v>30</v>
      </c>
      <c r="C29" s="50"/>
      <c r="D29" s="341"/>
      <c r="E29" s="160"/>
      <c r="F29" s="199"/>
      <c r="G29" s="138">
        <v>910</v>
      </c>
    </row>
    <row r="30" spans="1:7" s="36" customFormat="1" ht="15" customHeight="1">
      <c r="A30" s="53">
        <v>4120</v>
      </c>
      <c r="B30" s="49" t="s">
        <v>29</v>
      </c>
      <c r="C30" s="50"/>
      <c r="D30" s="341"/>
      <c r="E30" s="160"/>
      <c r="F30" s="199"/>
      <c r="G30" s="138">
        <v>140</v>
      </c>
    </row>
    <row r="31" spans="1:7" s="36" customFormat="1" ht="15" customHeight="1">
      <c r="A31" s="53">
        <v>4170</v>
      </c>
      <c r="B31" s="49" t="s">
        <v>19</v>
      </c>
      <c r="C31" s="50"/>
      <c r="D31" s="341"/>
      <c r="E31" s="160"/>
      <c r="F31" s="199"/>
      <c r="G31" s="138">
        <v>5950</v>
      </c>
    </row>
    <row r="32" spans="1:7" s="36" customFormat="1" ht="15" customHeight="1">
      <c r="A32" s="200">
        <v>4210</v>
      </c>
      <c r="B32" s="49" t="s">
        <v>18</v>
      </c>
      <c r="C32" s="50"/>
      <c r="D32" s="341"/>
      <c r="E32" s="160"/>
      <c r="F32" s="199"/>
      <c r="G32" s="138">
        <v>1600</v>
      </c>
    </row>
    <row r="33" spans="1:7" s="36" customFormat="1" ht="15" customHeight="1">
      <c r="A33" s="209">
        <v>4300</v>
      </c>
      <c r="B33" s="49" t="s">
        <v>21</v>
      </c>
      <c r="C33" s="50"/>
      <c r="D33" s="341"/>
      <c r="E33" s="160"/>
      <c r="F33" s="199"/>
      <c r="G33" s="138">
        <v>1650</v>
      </c>
    </row>
    <row r="34" spans="1:7" s="36" customFormat="1" ht="59.25" customHeight="1">
      <c r="A34" s="329"/>
      <c r="B34" s="330" t="s">
        <v>118</v>
      </c>
      <c r="C34" s="50"/>
      <c r="D34" s="341"/>
      <c r="E34" s="359">
        <f>SUM(E35)</f>
        <v>12830</v>
      </c>
      <c r="F34" s="360"/>
      <c r="G34" s="361">
        <f>SUM(G36:G43)</f>
        <v>12830</v>
      </c>
    </row>
    <row r="35" spans="1:7" s="36" customFormat="1" ht="59.25" customHeight="1">
      <c r="A35" s="53">
        <v>2020</v>
      </c>
      <c r="B35" s="49" t="s">
        <v>116</v>
      </c>
      <c r="C35" s="50"/>
      <c r="D35" s="341"/>
      <c r="E35" s="289">
        <v>12830</v>
      </c>
      <c r="F35" s="199"/>
      <c r="G35" s="138"/>
    </row>
    <row r="36" spans="1:7" s="36" customFormat="1" ht="14.25" customHeight="1">
      <c r="A36" s="53">
        <v>4110</v>
      </c>
      <c r="B36" s="49" t="s">
        <v>30</v>
      </c>
      <c r="C36" s="50"/>
      <c r="D36" s="341"/>
      <c r="E36" s="160"/>
      <c r="F36" s="357"/>
      <c r="G36" s="52">
        <v>1050</v>
      </c>
    </row>
    <row r="37" spans="1:7" s="36" customFormat="1" ht="14.25" customHeight="1">
      <c r="A37" s="53">
        <v>4120</v>
      </c>
      <c r="B37" s="49" t="s">
        <v>29</v>
      </c>
      <c r="C37" s="50"/>
      <c r="D37" s="341"/>
      <c r="E37" s="160"/>
      <c r="F37" s="357"/>
      <c r="G37" s="52">
        <v>160</v>
      </c>
    </row>
    <row r="38" spans="1:7" s="36" customFormat="1" ht="14.25" customHeight="1">
      <c r="A38" s="53">
        <v>4170</v>
      </c>
      <c r="B38" s="49" t="s">
        <v>19</v>
      </c>
      <c r="C38" s="50"/>
      <c r="D38" s="341"/>
      <c r="E38" s="160"/>
      <c r="F38" s="357"/>
      <c r="G38" s="52">
        <v>6500</v>
      </c>
    </row>
    <row r="39" spans="1:7" s="36" customFormat="1" ht="14.25" customHeight="1">
      <c r="A39" s="200">
        <v>4210</v>
      </c>
      <c r="B39" s="49" t="s">
        <v>18</v>
      </c>
      <c r="C39" s="50"/>
      <c r="D39" s="341"/>
      <c r="E39" s="160"/>
      <c r="F39" s="357"/>
      <c r="G39" s="52">
        <v>2770</v>
      </c>
    </row>
    <row r="40" spans="1:7" s="36" customFormat="1" ht="30.75" customHeight="1">
      <c r="A40" s="200">
        <v>4240</v>
      </c>
      <c r="B40" s="49" t="s">
        <v>119</v>
      </c>
      <c r="C40" s="50"/>
      <c r="D40" s="341"/>
      <c r="E40" s="160"/>
      <c r="F40" s="357"/>
      <c r="G40" s="52">
        <v>600</v>
      </c>
    </row>
    <row r="41" spans="1:7" s="36" customFormat="1" ht="15" customHeight="1">
      <c r="A41" s="53">
        <v>4300</v>
      </c>
      <c r="B41" s="49" t="s">
        <v>21</v>
      </c>
      <c r="C41" s="50"/>
      <c r="D41" s="341"/>
      <c r="E41" s="160"/>
      <c r="F41" s="357"/>
      <c r="G41" s="52">
        <v>300</v>
      </c>
    </row>
    <row r="42" spans="1:7" s="36" customFormat="1" ht="30" customHeight="1">
      <c r="A42" s="48">
        <v>4370</v>
      </c>
      <c r="B42" s="347" t="s">
        <v>103</v>
      </c>
      <c r="C42" s="50"/>
      <c r="D42" s="341"/>
      <c r="E42" s="160"/>
      <c r="F42" s="357"/>
      <c r="G42" s="52">
        <v>450</v>
      </c>
    </row>
    <row r="43" spans="1:7" s="36" customFormat="1" ht="32.25" customHeight="1" thickBot="1">
      <c r="A43" s="53">
        <v>4750</v>
      </c>
      <c r="B43" s="49" t="s">
        <v>120</v>
      </c>
      <c r="C43" s="50"/>
      <c r="D43" s="341"/>
      <c r="E43" s="160"/>
      <c r="F43" s="357"/>
      <c r="G43" s="358">
        <v>1000</v>
      </c>
    </row>
    <row r="44" spans="1:7" s="57" customFormat="1" ht="33" customHeight="1" thickBot="1" thickTop="1">
      <c r="A44" s="267" t="s">
        <v>79</v>
      </c>
      <c r="B44" s="268" t="s">
        <v>31</v>
      </c>
      <c r="C44" s="318"/>
      <c r="D44" s="290">
        <f>D45</f>
        <v>2100</v>
      </c>
      <c r="E44" s="284">
        <f>E45</f>
        <v>5000</v>
      </c>
      <c r="F44" s="281">
        <f>SUM(F45)</f>
        <v>2100</v>
      </c>
      <c r="G44" s="270">
        <f>G45</f>
        <v>5000</v>
      </c>
    </row>
    <row r="45" spans="1:7" s="275" customFormat="1" ht="22.5" customHeight="1" thickTop="1">
      <c r="A45" s="271" t="s">
        <v>80</v>
      </c>
      <c r="B45" s="272" t="s">
        <v>81</v>
      </c>
      <c r="C45" s="319"/>
      <c r="D45" s="178">
        <f>D46</f>
        <v>2100</v>
      </c>
      <c r="E45" s="87">
        <f>SUM(E46:E47)</f>
        <v>5000</v>
      </c>
      <c r="F45" s="198">
        <f>SUM(F46:F49)</f>
        <v>2100</v>
      </c>
      <c r="G45" s="274">
        <f>SUM(G46:G49)</f>
        <v>5000</v>
      </c>
    </row>
    <row r="46" spans="1:7" s="275" customFormat="1" ht="63" customHeight="1">
      <c r="A46" s="53">
        <v>2020</v>
      </c>
      <c r="B46" s="49" t="s">
        <v>77</v>
      </c>
      <c r="C46" s="276" t="s">
        <v>24</v>
      </c>
      <c r="D46" s="291">
        <v>2100</v>
      </c>
      <c r="E46" s="285"/>
      <c r="F46" s="282"/>
      <c r="G46" s="138"/>
    </row>
    <row r="47" spans="1:7" s="275" customFormat="1" ht="63" customHeight="1">
      <c r="A47" s="53">
        <v>2020</v>
      </c>
      <c r="B47" s="49" t="s">
        <v>77</v>
      </c>
      <c r="C47" s="277" t="s">
        <v>28</v>
      </c>
      <c r="D47" s="291"/>
      <c r="E47" s="285">
        <v>5000</v>
      </c>
      <c r="F47" s="282"/>
      <c r="G47" s="138"/>
    </row>
    <row r="48" spans="1:7" s="275" customFormat="1" ht="15.75" customHeight="1">
      <c r="A48" s="200">
        <v>4210</v>
      </c>
      <c r="B48" s="49" t="s">
        <v>18</v>
      </c>
      <c r="C48" s="277" t="s">
        <v>24</v>
      </c>
      <c r="D48" s="291"/>
      <c r="E48" s="285"/>
      <c r="F48" s="282">
        <v>2100</v>
      </c>
      <c r="G48" s="138"/>
    </row>
    <row r="49" spans="1:7" s="275" customFormat="1" ht="15" customHeight="1" thickBot="1">
      <c r="A49" s="200">
        <v>4210</v>
      </c>
      <c r="B49" s="49" t="s">
        <v>18</v>
      </c>
      <c r="C49" s="277" t="s">
        <v>28</v>
      </c>
      <c r="D49" s="291"/>
      <c r="E49" s="285"/>
      <c r="F49" s="282"/>
      <c r="G49" s="138">
        <v>5000</v>
      </c>
    </row>
    <row r="50" spans="1:7" s="170" customFormat="1" ht="18" customHeight="1" thickBot="1" thickTop="1">
      <c r="A50" s="100"/>
      <c r="B50" s="101" t="s">
        <v>33</v>
      </c>
      <c r="C50" s="203"/>
      <c r="D50" s="292">
        <f>D44+D11+D17</f>
        <v>17350</v>
      </c>
      <c r="E50" s="286">
        <f>E44+E11+E17</f>
        <v>30180</v>
      </c>
      <c r="F50" s="205">
        <f>F44+F11+F17</f>
        <v>17350</v>
      </c>
      <c r="G50" s="206">
        <f>G44+G11+G17</f>
        <v>30180</v>
      </c>
    </row>
    <row r="51" spans="1:7" ht="18.75" customHeight="1" thickBot="1" thickTop="1">
      <c r="A51" s="107"/>
      <c r="B51" s="108" t="s">
        <v>34</v>
      </c>
      <c r="C51" s="109"/>
      <c r="D51" s="306">
        <f>E50-D50</f>
        <v>12830</v>
      </c>
      <c r="E51" s="307"/>
      <c r="F51" s="362">
        <f>G50-F50</f>
        <v>12830</v>
      </c>
      <c r="G51" s="175"/>
    </row>
    <row r="52" ht="16.5" thickTop="1"/>
    <row r="53" ht="15.75">
      <c r="B53" s="207"/>
    </row>
  </sheetData>
  <printOptions horizontalCentered="1"/>
  <pageMargins left="0" right="0" top="0.984251968503937" bottom="0.3937007874015748" header="0.5118110236220472" footer="0.5118110236220472"/>
  <pageSetup firstPageNumber="12" useFirstPageNumber="1" horizontalDpi="300" verticalDpi="300" orientation="portrait" paperSize="9" r:id="rId1"/>
  <headerFooter alignWithMargins="0">
    <oddHeader>&amp;C&amp;"Times New Roman,Normalny"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7.625" style="1" customWidth="1"/>
    <col min="2" max="2" width="40.75390625" style="1" customWidth="1"/>
    <col min="3" max="3" width="6.875" style="2" customWidth="1"/>
    <col min="4" max="4" width="15.875" style="2" customWidth="1"/>
    <col min="5" max="5" width="15.875" style="1" customWidth="1"/>
    <col min="6" max="16384" width="10.00390625" style="1" customWidth="1"/>
  </cols>
  <sheetData>
    <row r="1" spans="3:6" s="13" customFormat="1" ht="14.25" customHeight="1">
      <c r="C1" s="179"/>
      <c r="D1" s="3" t="s">
        <v>56</v>
      </c>
      <c r="E1" s="3"/>
      <c r="F1" s="1"/>
    </row>
    <row r="2" spans="1:6" s="13" customFormat="1" ht="14.25" customHeight="1">
      <c r="A2" s="180"/>
      <c r="B2" s="181"/>
      <c r="C2" s="14"/>
      <c r="D2" s="8" t="s">
        <v>144</v>
      </c>
      <c r="E2" s="8"/>
      <c r="F2" s="1"/>
    </row>
    <row r="3" spans="1:6" s="13" customFormat="1" ht="14.25" customHeight="1">
      <c r="A3" s="180"/>
      <c r="B3" s="181"/>
      <c r="C3" s="14"/>
      <c r="D3" s="8" t="s">
        <v>1</v>
      </c>
      <c r="E3" s="8"/>
      <c r="F3" s="1"/>
    </row>
    <row r="4" spans="1:6" s="13" customFormat="1" ht="14.25" customHeight="1">
      <c r="A4" s="180"/>
      <c r="B4" s="181"/>
      <c r="C4" s="14"/>
      <c r="D4" s="8" t="s">
        <v>143</v>
      </c>
      <c r="E4" s="8"/>
      <c r="F4" s="1"/>
    </row>
    <row r="5" spans="1:6" s="13" customFormat="1" ht="18.75">
      <c r="A5" s="180"/>
      <c r="B5" s="181"/>
      <c r="C5" s="14"/>
      <c r="D5" s="14"/>
      <c r="E5" s="11"/>
      <c r="F5" s="3"/>
    </row>
    <row r="6" spans="1:6" s="13" customFormat="1" ht="85.5" customHeight="1">
      <c r="A6" s="9" t="s">
        <v>137</v>
      </c>
      <c r="B6" s="10"/>
      <c r="C6" s="11"/>
      <c r="D6" s="11"/>
      <c r="E6" s="11"/>
      <c r="F6" s="3"/>
    </row>
    <row r="7" spans="1:6" s="13" customFormat="1" ht="12.75" customHeight="1" thickBot="1">
      <c r="A7" s="9"/>
      <c r="B7" s="10"/>
      <c r="C7" s="14"/>
      <c r="D7" s="14"/>
      <c r="E7" s="356" t="s">
        <v>2</v>
      </c>
      <c r="F7" s="3"/>
    </row>
    <row r="8" spans="1:5" s="23" customFormat="1" ht="27.75" customHeight="1">
      <c r="A8" s="183" t="s">
        <v>3</v>
      </c>
      <c r="B8" s="17" t="s">
        <v>4</v>
      </c>
      <c r="C8" s="18" t="s">
        <v>5</v>
      </c>
      <c r="D8" s="346" t="s">
        <v>6</v>
      </c>
      <c r="E8" s="349" t="s">
        <v>7</v>
      </c>
    </row>
    <row r="9" spans="1:5" s="23" customFormat="1" ht="14.25" customHeight="1">
      <c r="A9" s="186" t="s">
        <v>8</v>
      </c>
      <c r="B9" s="25"/>
      <c r="C9" s="26" t="s">
        <v>9</v>
      </c>
      <c r="D9" s="122" t="s">
        <v>11</v>
      </c>
      <c r="E9" s="350" t="s">
        <v>11</v>
      </c>
    </row>
    <row r="10" spans="1:5" s="36" customFormat="1" ht="12" thickBot="1">
      <c r="A10" s="188">
        <v>1</v>
      </c>
      <c r="B10" s="189">
        <v>2</v>
      </c>
      <c r="C10" s="189">
        <v>3</v>
      </c>
      <c r="D10" s="131">
        <v>4</v>
      </c>
      <c r="E10" s="351">
        <v>5</v>
      </c>
    </row>
    <row r="11" spans="1:5" s="36" customFormat="1" ht="17.25" thickBot="1" thickTop="1">
      <c r="A11" s="193">
        <v>750</v>
      </c>
      <c r="B11" s="194" t="s">
        <v>17</v>
      </c>
      <c r="C11" s="39" t="s">
        <v>50</v>
      </c>
      <c r="D11" s="287">
        <f>D12</f>
        <v>3535</v>
      </c>
      <c r="E11" s="352">
        <f>E12</f>
        <v>3535</v>
      </c>
    </row>
    <row r="12" spans="1:5" s="36" customFormat="1" ht="17.25" customHeight="1" thickTop="1">
      <c r="A12" s="196">
        <v>75045</v>
      </c>
      <c r="B12" s="197" t="s">
        <v>51</v>
      </c>
      <c r="C12" s="177"/>
      <c r="D12" s="288">
        <f>D13</f>
        <v>3535</v>
      </c>
      <c r="E12" s="353">
        <f>SUM(E13:E14)</f>
        <v>3535</v>
      </c>
    </row>
    <row r="13" spans="1:5" s="36" customFormat="1" ht="60.75" customHeight="1">
      <c r="A13" s="53">
        <v>2120</v>
      </c>
      <c r="B13" s="49" t="s">
        <v>53</v>
      </c>
      <c r="C13" s="50"/>
      <c r="D13" s="289">
        <v>3535</v>
      </c>
      <c r="E13" s="354"/>
    </row>
    <row r="14" spans="1:5" s="36" customFormat="1" ht="16.5" customHeight="1" thickBot="1">
      <c r="A14" s="53">
        <v>4300</v>
      </c>
      <c r="B14" s="49" t="s">
        <v>21</v>
      </c>
      <c r="C14" s="50"/>
      <c r="D14" s="289"/>
      <c r="E14" s="354">
        <v>3535</v>
      </c>
    </row>
    <row r="15" spans="1:5" s="36" customFormat="1" ht="16.5" customHeight="1" thickBot="1" thickTop="1">
      <c r="A15" s="193">
        <v>852</v>
      </c>
      <c r="B15" s="194" t="s">
        <v>27</v>
      </c>
      <c r="C15" s="39" t="s">
        <v>28</v>
      </c>
      <c r="D15" s="287">
        <f>D16</f>
        <v>12830</v>
      </c>
      <c r="E15" s="352">
        <f>SUM(E16)</f>
        <v>12830</v>
      </c>
    </row>
    <row r="16" spans="1:5" s="36" customFormat="1" ht="18.75" customHeight="1" thickTop="1">
      <c r="A16" s="196">
        <v>85226</v>
      </c>
      <c r="B16" s="197" t="s">
        <v>117</v>
      </c>
      <c r="C16" s="177"/>
      <c r="D16" s="288">
        <f>D18</f>
        <v>12830</v>
      </c>
      <c r="E16" s="353">
        <f>SUM(E17:E26)</f>
        <v>12830</v>
      </c>
    </row>
    <row r="17" spans="1:5" s="36" customFormat="1" ht="47.25" customHeight="1">
      <c r="A17" s="329"/>
      <c r="B17" s="330" t="s">
        <v>118</v>
      </c>
      <c r="C17" s="331"/>
      <c r="D17" s="348"/>
      <c r="E17" s="354"/>
    </row>
    <row r="18" spans="1:5" s="36" customFormat="1" ht="60" customHeight="1">
      <c r="A18" s="53">
        <v>2120</v>
      </c>
      <c r="B18" s="49" t="s">
        <v>53</v>
      </c>
      <c r="C18" s="50"/>
      <c r="D18" s="289">
        <v>12830</v>
      </c>
      <c r="E18" s="354"/>
    </row>
    <row r="19" spans="1:5" s="36" customFormat="1" ht="15.75" customHeight="1">
      <c r="A19" s="53">
        <v>4110</v>
      </c>
      <c r="B19" s="49" t="s">
        <v>30</v>
      </c>
      <c r="C19" s="58"/>
      <c r="D19" s="289"/>
      <c r="E19" s="354">
        <v>1050</v>
      </c>
    </row>
    <row r="20" spans="1:5" s="36" customFormat="1" ht="15.75" customHeight="1">
      <c r="A20" s="53">
        <v>4120</v>
      </c>
      <c r="B20" s="49" t="s">
        <v>29</v>
      </c>
      <c r="C20" s="58"/>
      <c r="D20" s="289"/>
      <c r="E20" s="354">
        <v>160</v>
      </c>
    </row>
    <row r="21" spans="1:5" s="36" customFormat="1" ht="15.75" customHeight="1">
      <c r="A21" s="53">
        <v>4170</v>
      </c>
      <c r="B21" s="49" t="s">
        <v>19</v>
      </c>
      <c r="C21" s="58"/>
      <c r="D21" s="289"/>
      <c r="E21" s="354">
        <v>6500</v>
      </c>
    </row>
    <row r="22" spans="1:5" s="36" customFormat="1" ht="15.75" customHeight="1">
      <c r="A22" s="200">
        <v>4210</v>
      </c>
      <c r="B22" s="49" t="s">
        <v>18</v>
      </c>
      <c r="C22" s="58"/>
      <c r="D22" s="289"/>
      <c r="E22" s="354">
        <v>2770</v>
      </c>
    </row>
    <row r="23" spans="1:5" s="36" customFormat="1" ht="27.75" customHeight="1">
      <c r="A23" s="200">
        <v>4240</v>
      </c>
      <c r="B23" s="49" t="s">
        <v>119</v>
      </c>
      <c r="C23" s="58"/>
      <c r="D23" s="289"/>
      <c r="E23" s="354">
        <v>600</v>
      </c>
    </row>
    <row r="24" spans="1:5" s="36" customFormat="1" ht="15" customHeight="1">
      <c r="A24" s="53">
        <v>4300</v>
      </c>
      <c r="B24" s="49" t="s">
        <v>21</v>
      </c>
      <c r="C24" s="58"/>
      <c r="D24" s="289"/>
      <c r="E24" s="354">
        <v>300</v>
      </c>
    </row>
    <row r="25" spans="1:5" s="36" customFormat="1" ht="32.25" customHeight="1">
      <c r="A25" s="48">
        <v>4370</v>
      </c>
      <c r="B25" s="347" t="s">
        <v>103</v>
      </c>
      <c r="C25" s="58"/>
      <c r="D25" s="289"/>
      <c r="E25" s="354">
        <v>450</v>
      </c>
    </row>
    <row r="26" spans="1:5" s="36" customFormat="1" ht="33" customHeight="1" thickBot="1">
      <c r="A26" s="53">
        <v>4750</v>
      </c>
      <c r="B26" s="49" t="s">
        <v>120</v>
      </c>
      <c r="C26" s="58"/>
      <c r="D26" s="289"/>
      <c r="E26" s="354">
        <v>1000</v>
      </c>
    </row>
    <row r="27" spans="1:5" s="170" customFormat="1" ht="22.5" customHeight="1" thickBot="1" thickTop="1">
      <c r="A27" s="100"/>
      <c r="B27" s="101" t="s">
        <v>33</v>
      </c>
      <c r="C27" s="203"/>
      <c r="D27" s="292">
        <f>D11+D15</f>
        <v>16365</v>
      </c>
      <c r="E27" s="355">
        <f>E11+E15</f>
        <v>16365</v>
      </c>
    </row>
    <row r="28" ht="16.5" thickTop="1"/>
    <row r="29" ht="15.75">
      <c r="B29" s="207"/>
    </row>
  </sheetData>
  <printOptions/>
  <pageMargins left="0.7874015748031497" right="0.7874015748031497" top="0.984251968503937" bottom="0.7874015748031497" header="0.5118110236220472" footer="0.5118110236220472"/>
  <pageSetup firstPageNumber="14" useFirstPageNumber="1" horizontalDpi="300" verticalDpi="300" orientation="portrait" paperSize="9" r:id="rId1"/>
  <headerFooter alignWithMargins="0">
    <oddHeader>&amp;C 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J. Chalupa</cp:lastModifiedBy>
  <cp:lastPrinted>2008-08-26T06:42:23Z</cp:lastPrinted>
  <dcterms:created xsi:type="dcterms:W3CDTF">2008-07-23T10:22:58Z</dcterms:created>
  <dcterms:modified xsi:type="dcterms:W3CDTF">2008-08-26T12:22:31Z</dcterms:modified>
  <cp:category/>
  <cp:version/>
  <cp:contentType/>
  <cp:contentStatus/>
</cp:coreProperties>
</file>