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3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Titles" localSheetId="0">'zał 1'!$7:$9</definedName>
    <definedName name="_xlnm.Print_Titles" localSheetId="1">'zał 2'!$8:$10</definedName>
    <definedName name="_xlnm.Print_Titles" localSheetId="2">'zał 3'!$8:$10</definedName>
  </definedNames>
  <calcPr fullCalcOnLoad="1"/>
</workbook>
</file>

<file path=xl/sharedStrings.xml><?xml version="1.0" encoding="utf-8"?>
<sst xmlns="http://schemas.openxmlformats.org/spreadsheetml/2006/main" count="329" uniqueCount="158">
  <si>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</si>
  <si>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</si>
  <si>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</si>
  <si>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</si>
  <si>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</si>
  <si>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</si>
  <si>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</si>
  <si>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</si>
  <si>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</si>
  <si>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</si>
  <si>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</si>
  <si>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</si>
  <si>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</si>
  <si>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</si>
  <si>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</si>
  <si>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per saldo</t>
  </si>
  <si>
    <t>KS</t>
  </si>
  <si>
    <t>750</t>
  </si>
  <si>
    <t>ADMINISTRACJA PUBLICZNA</t>
  </si>
  <si>
    <t>OA</t>
  </si>
  <si>
    <t>Zakup materiałów i wyposażenia</t>
  </si>
  <si>
    <t>BRM</t>
  </si>
  <si>
    <t>Wydatki inwestycyjne jednostek budżetowych</t>
  </si>
  <si>
    <t>POMOC SPOŁECZNA</t>
  </si>
  <si>
    <t>Składki na ubezpieczenia społeczne</t>
  </si>
  <si>
    <t>Składki na Fundusz Pracy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</si>
  <si>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</si>
  <si>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</si>
  <si>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</si>
  <si>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</si>
  <si>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</si>
  <si>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>ZK</t>
  </si>
  <si>
    <t>Dotacje celowe otrzymane z budżetu państwa na zadania bieżące z zakresu administracji rządowej oraz inne zadania zlecone ustawami realizowane przez powiat</t>
  </si>
  <si>
    <t>852</t>
  </si>
  <si>
    <t>75095</t>
  </si>
  <si>
    <t xml:space="preserve">Zmniejszenia </t>
  </si>
  <si>
    <t>URZĘDY NACZELNYCH ORGANÓW WŁADZY PAŃSTWOWEJ, KONTROLI I OCHRONY PRAWA ORAZ SĄDOWNICTWA</t>
  </si>
  <si>
    <t>Urzędy naczelnych organów władzy państwowej, kontroli i ochrony prawa</t>
  </si>
  <si>
    <t>TRANSPORT I ŁĄCZNOŚĆ</t>
  </si>
  <si>
    <t>IK</t>
  </si>
  <si>
    <t>Drogi  wewnętrzne</t>
  </si>
  <si>
    <t>ZMIANY  PLANU  DOCHODÓW I  WYDATKÓW NA  ZADANIA  ZLECONE GMINIE  Z ZAKRESU ADMINISTRACJI RZĄDOWEJ                                                       W  2008  ROKU</t>
  </si>
  <si>
    <t>ZMIANY  PLANU  DOCHODÓW I  WYDATKÓW NA  ZADANIA  ZLECONE POWIATOWI  Z ZAKRESU ADMINISTRACJI RZĄDOWEJ     W  2008  ROKU</t>
  </si>
  <si>
    <t>GOSPODARKA KOMUNALNA I OCHRONA ŚRODOWISKA</t>
  </si>
  <si>
    <t>Opłaty za administrowanie i czynsze za budynki, lokale i pomieszczenia garażowe</t>
  </si>
  <si>
    <t>RÓŻNE ROZLICZENIA</t>
  </si>
  <si>
    <t>Rezerwy ogólne i  celowe</t>
  </si>
  <si>
    <t>Zakupy inwestycyjne jednostek budżetowych</t>
  </si>
  <si>
    <t>Ośrodki wsparcia</t>
  </si>
  <si>
    <t>Zakup usług zdrowotnych dla osób nieobjętych obowiązkiem ubezpieczenia zdrowotnego</t>
  </si>
  <si>
    <t>85203</t>
  </si>
  <si>
    <t>ŚDS Nr 2</t>
  </si>
  <si>
    <t>4260</t>
  </si>
  <si>
    <t>Zakup energii</t>
  </si>
  <si>
    <r>
      <t>Podatek od nieruchomości -</t>
    </r>
    <r>
      <rPr>
        <b/>
        <i/>
        <sz val="10"/>
        <rFont val="Times New Roman"/>
        <family val="1"/>
      </rPr>
      <t xml:space="preserve"> ŚDS Nr 1</t>
    </r>
  </si>
  <si>
    <t>POZOSTAŁE ZADANIA W ZAKRESIE POLITYKI SPOŁECZNEJ</t>
  </si>
  <si>
    <t>Zespoły do spraw orzekania o niepełnosprawności</t>
  </si>
  <si>
    <t>Dodatkowe wynagrodzenie roczne</t>
  </si>
  <si>
    <t>Dotacje celowe otrzymane z budżetu państwa na realizację zadań bieżących z zakresu administracji rządowej oraz innych zadań zleconych gminie ustawami</t>
  </si>
  <si>
    <t>Dotacje celowe przekazane z budżetu państwa na realizację własnych zadań bieżących gmin</t>
  </si>
  <si>
    <t>OŚWIATA I WYCHOWANIE</t>
  </si>
  <si>
    <t>E</t>
  </si>
  <si>
    <t>z dnia 28 marca 2008 r.</t>
  </si>
  <si>
    <t>Nr          /        / 08</t>
  </si>
  <si>
    <t>75023</t>
  </si>
  <si>
    <t>Urzędy gmin</t>
  </si>
  <si>
    <t>6060</t>
  </si>
  <si>
    <t>4300</t>
  </si>
  <si>
    <t>4740</t>
  </si>
  <si>
    <t>Zakup materiałów papierniczych do sprzętu drukarskiego i urządzeń kserograficznych</t>
  </si>
  <si>
    <t>Szkoły podstawowe</t>
  </si>
  <si>
    <t>Wpłaty na PFRON</t>
  </si>
  <si>
    <t>Odpis na ZFŚS</t>
  </si>
  <si>
    <t>Oddziały przedszkolne w szkołach podstawowych</t>
  </si>
  <si>
    <t>Przedszkola</t>
  </si>
  <si>
    <t>Dotacja podmiotowa z budżetu dla zakładu budżetowego</t>
  </si>
  <si>
    <t>Gimnazja</t>
  </si>
  <si>
    <t xml:space="preserve">Zakup usług remontowych </t>
  </si>
  <si>
    <t>Zespół Obsługi Ekonomiczno-Administracyjnej</t>
  </si>
  <si>
    <t>Podróże służbowe krajowe</t>
  </si>
  <si>
    <t>80195</t>
  </si>
  <si>
    <t>4010</t>
  </si>
  <si>
    <t>Wynagrodzenia osobowe pracowników</t>
  </si>
  <si>
    <t>4110</t>
  </si>
  <si>
    <t>4120</t>
  </si>
  <si>
    <t>6050</t>
  </si>
  <si>
    <t>EDUKACYJNA OPIEKA WYCHOWAWCZA</t>
  </si>
  <si>
    <t>Szkolne Schronisko Młodzieżowe</t>
  </si>
  <si>
    <t>Szkoły podstawowe specjalne</t>
  </si>
  <si>
    <t>Składki Na Fundusz Pracy</t>
  </si>
  <si>
    <t>Opłaty z tytułu zakupu usług telekomunikacyjnych telefonii komórkowej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</si>
  <si>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</si>
  <si>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</si>
  <si>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</si>
  <si>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</si>
  <si>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</si>
  <si>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</t>
  </si>
  <si>
    <t>Wydatki osobowe niezaliczone do wynagrodzeń</t>
  </si>
  <si>
    <t>Dokształcanie i doskonalenie nauczycieli</t>
  </si>
  <si>
    <t>Zakup akcesoriów komputerowych, w tym programów i licencji</t>
  </si>
  <si>
    <t>Wydatki na zakupy inwestycyjne jednostek budżetowych</t>
  </si>
  <si>
    <t>Świetlice szkolne</t>
  </si>
  <si>
    <t>Miejska Poradnia Psychologiczno-Pedagogiczna</t>
  </si>
  <si>
    <t>Pałac Młodzieży</t>
  </si>
  <si>
    <t>Podróże służbowe zagraniczne</t>
  </si>
  <si>
    <t>Internaty i bursy szkolne</t>
  </si>
  <si>
    <t>ZMIANY  PLANU DOCHODÓW  I  WYDATKÓW   NA  ZADANIA  WŁASNE   GMINY   W  2008  ROKU</t>
  </si>
  <si>
    <t>ZMIANY  PLANU  WYDATKÓW   NA  ZADANIA  WŁASNE   POWIATU  W  2008  ROKU</t>
  </si>
  <si>
    <t>Dokształcanie i doskonalenie zawodowe nauczycieli</t>
  </si>
  <si>
    <t>Skladki na ubezpieczenia społeczne</t>
  </si>
  <si>
    <t xml:space="preserve">Wydatki inwestycyjne jednostek budżetowych </t>
  </si>
  <si>
    <t>Wynagrodzenia osobowe członków korpusu służby cywilnej</t>
  </si>
  <si>
    <t>Odpisy na zakładowy fundusz świadczeń socjalnych</t>
  </si>
  <si>
    <r>
      <t xml:space="preserve">Rezerwa celowa na remonty </t>
    </r>
    <r>
      <rPr>
        <i/>
        <sz val="11"/>
        <rFont val="Times New Roman"/>
        <family val="1"/>
      </rPr>
      <t>RO niewykorzystana w roku 2007</t>
    </r>
  </si>
  <si>
    <t>Zakup usług dostępu do sieci Internet</t>
  </si>
  <si>
    <t>RO  "Lechitów"</t>
  </si>
  <si>
    <t>RO "Bukowe"</t>
  </si>
  <si>
    <r>
      <t xml:space="preserve">Zakup usług remontowych - </t>
    </r>
    <r>
      <rPr>
        <i/>
        <sz val="11"/>
        <rFont val="Times New Roman"/>
        <family val="1"/>
      </rPr>
      <t>RO "Na Skarpie"</t>
    </r>
  </si>
  <si>
    <r>
      <t xml:space="preserve">Zakup usług remontowych - </t>
    </r>
    <r>
      <rPr>
        <i/>
        <sz val="11"/>
        <rFont val="Times New Roman"/>
        <family val="1"/>
      </rPr>
      <t>RO "Lechitów"</t>
    </r>
  </si>
  <si>
    <r>
      <t xml:space="preserve">Zakup usług remontowych - </t>
    </r>
    <r>
      <rPr>
        <i/>
        <sz val="11"/>
        <rFont val="Times New Roman"/>
        <family val="1"/>
      </rPr>
      <t>RO "KS Anny"</t>
    </r>
  </si>
  <si>
    <t>Załącznik nr 3 do Zarządzenia</t>
  </si>
  <si>
    <t>Załącznik nr 2 do Zarządzenia</t>
  </si>
  <si>
    <t>Załącznik nr 4 do Zarządzenia</t>
  </si>
  <si>
    <t>Powiekszenie  parkingu przy ul. Kolejowej</t>
  </si>
  <si>
    <t>Zespół Szkół Sportowych</t>
  </si>
  <si>
    <t>Zespół Szkół nr 7</t>
  </si>
  <si>
    <t>I Liceum Ogólnokształcące</t>
  </si>
  <si>
    <t>II Liceum Ogólnokształcące</t>
  </si>
  <si>
    <t>Specjalny Ośrodek Szkolno-Wychowawczy</t>
  </si>
  <si>
    <t>Szkoła Podstawowa Nr 21</t>
  </si>
  <si>
    <t>Gimnazjum Nr 2</t>
  </si>
  <si>
    <t>Zespł Szkół Nr 11</t>
  </si>
  <si>
    <t>Szkoła Podstawowa Nr 4</t>
  </si>
  <si>
    <t>Zespół Szkół Nr 13</t>
  </si>
  <si>
    <t>Szkoła Podstawowa Nr 6</t>
  </si>
  <si>
    <t>Szkoła Podstawowa Nr 7</t>
  </si>
  <si>
    <t>Szkoła Podstawowa Nr 9</t>
  </si>
  <si>
    <t>Szkoła Podstawowa Nr 10</t>
  </si>
  <si>
    <t>Gimnazjum Nr 11</t>
  </si>
  <si>
    <t>Szkoła Podstawowa Nr 13</t>
  </si>
  <si>
    <t>Gimnazjum Nr 6</t>
  </si>
  <si>
    <t>Szkoła Podstawowa Nr 17</t>
  </si>
  <si>
    <t>Gimnazjum Nr 7</t>
  </si>
  <si>
    <t>Szkoła Podstawowa Nr 18</t>
  </si>
  <si>
    <t>Zespół Szkół Nr 2</t>
  </si>
  <si>
    <t>Zespół Szkół Nr 3</t>
  </si>
  <si>
    <t>Zespół Szkół Nr 1</t>
  </si>
  <si>
    <t>ZespółSzkół Nr 9</t>
  </si>
  <si>
    <t>Zespół Szkół Nr 8</t>
  </si>
  <si>
    <t>Zespół Szkół Nr 7</t>
  </si>
  <si>
    <t>Zespół Szkół Nr 10</t>
  </si>
  <si>
    <t>Szkolenia pracowników niebedących członkami korpusu służby cywilnej</t>
  </si>
  <si>
    <t>Szkolenie pracowników niebędących członkami korpusu służby cywilnej</t>
  </si>
  <si>
    <t>ZespółSzkół Nr 12</t>
  </si>
  <si>
    <t>Uposażenia żołnierzy zawodowych i nadterminowych oraz funkcjonariuszy</t>
  </si>
  <si>
    <t>Dodatkowe uposażenie roczne dla żołnierzy zawodowych oraz nagrody roczne dla funkcjonariuszy</t>
  </si>
  <si>
    <t>z dnia 31 marca 2008 r.</t>
  </si>
  <si>
    <t>Nr  203 / 802 / 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</si>
</sst>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Arial CE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1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15" fillId="0" borderId="17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Border="1" applyAlignment="1">
      <alignment horizontal="centerContinuous" vertical="center"/>
    </xf>
    <xf numFmtId="9" fontId="16" fillId="0" borderId="0" xfId="17" applyFont="1" applyFill="1" applyBorder="1" applyAlignment="1" applyProtection="1">
      <alignment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center" vertical="center"/>
    </xf>
    <xf numFmtId="49" fontId="14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vertical="center"/>
    </xf>
    <xf numFmtId="0" fontId="14" fillId="0" borderId="27" xfId="0" applyNumberFormat="1" applyFont="1" applyFill="1" applyBorder="1" applyAlignment="1" applyProtection="1">
      <alignment vertical="center" wrapText="1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7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36" xfId="0" applyFont="1" applyBorder="1" applyAlignment="1">
      <alignment horizontal="center" vertical="center"/>
    </xf>
    <xf numFmtId="0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>
      <alignment horizontal="centerContinuous" vertical="center"/>
    </xf>
    <xf numFmtId="0" fontId="14" fillId="0" borderId="20" xfId="0" applyNumberFormat="1" applyFont="1" applyFill="1" applyBorder="1" applyAlignment="1" applyProtection="1">
      <alignment vertical="center" wrapText="1"/>
      <protection locked="0"/>
    </xf>
    <xf numFmtId="0" fontId="5" fillId="0" borderId="32" xfId="0" applyNumberFormat="1" applyFont="1" applyFill="1" applyBorder="1" applyAlignment="1" applyProtection="1">
      <alignment vertical="center" wrapText="1"/>
      <protection locked="0"/>
    </xf>
    <xf numFmtId="3" fontId="19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Border="1" applyAlignment="1">
      <alignment horizontal="right" vertical="center"/>
    </xf>
    <xf numFmtId="0" fontId="14" fillId="0" borderId="26" xfId="0" applyNumberFormat="1" applyFont="1" applyFill="1" applyBorder="1" applyAlignment="1" applyProtection="1">
      <alignment vertical="center" wrapText="1"/>
      <protection locked="0"/>
    </xf>
    <xf numFmtId="3" fontId="14" fillId="0" borderId="34" xfId="0" applyNumberFormat="1" applyFont="1" applyFill="1" applyBorder="1" applyAlignment="1" applyProtection="1">
      <alignment vertical="center"/>
      <protection locked="0"/>
    </xf>
    <xf numFmtId="0" fontId="20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30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14" fillId="0" borderId="44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Border="1" applyAlignment="1">
      <alignment horizontal="center" vertical="center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 wrapText="1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8" fillId="0" borderId="48" xfId="0" applyNumberFormat="1" applyFont="1" applyBorder="1" applyAlignment="1">
      <alignment vertical="center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49" xfId="0" applyNumberFormat="1" applyFont="1" applyFill="1" applyBorder="1" applyAlignment="1" applyProtection="1">
      <alignment horizontal="center" vertical="center"/>
      <protection locked="0"/>
    </xf>
    <xf numFmtId="3" fontId="5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center" vertical="center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54" xfId="0" applyNumberFormat="1" applyFont="1" applyFill="1" applyBorder="1" applyAlignment="1" applyProtection="1">
      <alignment horizontal="center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39" xfId="0" applyNumberFormat="1" applyFont="1" applyFill="1" applyBorder="1" applyAlignment="1" applyProtection="1">
      <alignment horizontal="left" vertical="center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7" xfId="0" applyNumberFormat="1" applyFont="1" applyFill="1" applyBorder="1" applyAlignment="1" applyProtection="1">
      <alignment vertical="center" wrapText="1"/>
      <protection locked="0"/>
    </xf>
    <xf numFmtId="3" fontId="14" fillId="0" borderId="45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58" xfId="0" applyFont="1" applyBorder="1" applyAlignment="1">
      <alignment vertical="center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vertical="center"/>
      <protection locked="0"/>
    </xf>
    <xf numFmtId="0" fontId="14" fillId="0" borderId="58" xfId="0" applyNumberFormat="1" applyFont="1" applyFill="1" applyBorder="1" applyAlignment="1" applyProtection="1">
      <alignment vertical="center"/>
      <protection locked="0"/>
    </xf>
    <xf numFmtId="0" fontId="14" fillId="0" borderId="61" xfId="0" applyNumberFormat="1" applyFont="1" applyFill="1" applyBorder="1" applyAlignment="1" applyProtection="1">
      <alignment vertical="center"/>
      <protection locked="0"/>
    </xf>
    <xf numFmtId="0" fontId="5" fillId="0" borderId="62" xfId="0" applyNumberFormat="1" applyFont="1" applyFill="1" applyBorder="1" applyAlignment="1" applyProtection="1">
      <alignment vertical="center"/>
      <protection locked="0"/>
    </xf>
    <xf numFmtId="3" fontId="14" fillId="0" borderId="58" xfId="0" applyNumberFormat="1" applyFont="1" applyFill="1" applyBorder="1" applyAlignment="1" applyProtection="1">
      <alignment vertical="center"/>
      <protection locked="0"/>
    </xf>
    <xf numFmtId="3" fontId="14" fillId="0" borderId="61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8" fillId="0" borderId="63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3" fontId="14" fillId="0" borderId="64" xfId="0" applyNumberFormat="1" applyFont="1" applyFill="1" applyBorder="1" applyAlignment="1" applyProtection="1">
      <alignment vertical="center"/>
      <protection locked="0"/>
    </xf>
    <xf numFmtId="3" fontId="14" fillId="0" borderId="34" xfId="0" applyNumberFormat="1" applyFont="1" applyFill="1" applyBorder="1" applyAlignment="1" applyProtection="1">
      <alignment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49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 applyProtection="1">
      <alignment vertical="center" wrapText="1"/>
      <protection locked="0"/>
    </xf>
    <xf numFmtId="164" fontId="19" fillId="0" borderId="2" xfId="0" applyNumberFormat="1" applyFont="1" applyFill="1" applyBorder="1" applyAlignment="1" applyProtection="1">
      <alignment horizontal="center" vertical="center"/>
      <protection locked="0"/>
    </xf>
    <xf numFmtId="3" fontId="19" fillId="0" borderId="53" xfId="0" applyNumberFormat="1" applyFont="1" applyFill="1" applyBorder="1" applyAlignment="1" applyProtection="1">
      <alignment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4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Border="1" applyAlignment="1">
      <alignment vertical="center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 applyProtection="1">
      <alignment horizontal="center" vertical="center"/>
      <protection locked="0"/>
    </xf>
    <xf numFmtId="3" fontId="18" fillId="0" borderId="62" xfId="0" applyNumberFormat="1" applyFont="1" applyFill="1" applyBorder="1" applyAlignment="1" applyProtection="1">
      <alignment horizontal="center" vertical="center"/>
      <protection locked="0"/>
    </xf>
    <xf numFmtId="164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0" fillId="0" borderId="62" xfId="0" applyNumberFormat="1" applyFont="1" applyFill="1" applyBorder="1" applyAlignment="1" applyProtection="1">
      <alignment horizontal="center" vertical="center"/>
      <protection locked="0"/>
    </xf>
    <xf numFmtId="0" fontId="14" fillId="0" borderId="62" xfId="0" applyNumberFormat="1" applyFont="1" applyFill="1" applyBorder="1" applyAlignment="1" applyProtection="1">
      <alignment horizontal="center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66" xfId="0" applyNumberFormat="1" applyFont="1" applyFill="1" applyBorder="1" applyAlignment="1" applyProtection="1">
      <alignment horizontal="right" vertical="center"/>
      <protection locked="0"/>
    </xf>
    <xf numFmtId="3" fontId="5" fillId="0" borderId="62" xfId="0" applyNumberFormat="1" applyFont="1" applyFill="1" applyBorder="1" applyAlignment="1" applyProtection="1">
      <alignment horizontal="right" vertical="center"/>
      <protection locked="0"/>
    </xf>
    <xf numFmtId="3" fontId="19" fillId="0" borderId="62" xfId="0" applyNumberFormat="1" applyFont="1" applyFill="1" applyBorder="1" applyAlignment="1" applyProtection="1">
      <alignment horizontal="right" vertical="center"/>
      <protection locked="0"/>
    </xf>
    <xf numFmtId="0" fontId="5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35" xfId="0" applyNumberFormat="1" applyFont="1" applyFill="1" applyBorder="1" applyAlignment="1" applyProtection="1">
      <alignment horizontal="center" vertical="center"/>
      <protection locked="0"/>
    </xf>
    <xf numFmtId="164" fontId="14" fillId="0" borderId="61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36" xfId="0" applyNumberFormat="1" applyFont="1" applyFill="1" applyBorder="1" applyAlignment="1" applyProtection="1">
      <alignment horizontal="center" vertical="center"/>
      <protection locked="0"/>
    </xf>
    <xf numFmtId="164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19" fillId="0" borderId="67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NumberFormat="1" applyFont="1" applyFill="1" applyBorder="1" applyAlignment="1" applyProtection="1">
      <alignment vertical="center" wrapText="1"/>
      <protection locked="0"/>
    </xf>
    <xf numFmtId="0" fontId="19" fillId="0" borderId="33" xfId="0" applyNumberFormat="1" applyFont="1" applyFill="1" applyBorder="1" applyAlignment="1" applyProtection="1">
      <alignment horizontal="center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9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left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65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left" vertical="center"/>
      <protection locked="0"/>
    </xf>
    <xf numFmtId="3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Border="1" applyAlignment="1">
      <alignment vertical="center"/>
    </xf>
    <xf numFmtId="0" fontId="9" fillId="0" borderId="32" xfId="0" applyNumberFormat="1" applyFont="1" applyFill="1" applyBorder="1" applyAlignment="1" applyProtection="1">
      <alignment vertical="center"/>
      <protection locked="0"/>
    </xf>
    <xf numFmtId="0" fontId="14" fillId="0" borderId="62" xfId="0" applyNumberFormat="1" applyFont="1" applyFill="1" applyBorder="1" applyAlignment="1" applyProtection="1">
      <alignment vertical="center"/>
      <protection locked="0"/>
    </xf>
    <xf numFmtId="0" fontId="9" fillId="0" borderId="31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0" fontId="14" fillId="0" borderId="65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vertical="center"/>
      <protection locked="0"/>
    </xf>
    <xf numFmtId="0" fontId="14" fillId="0" borderId="65" xfId="0" applyNumberFormat="1" applyFont="1" applyFill="1" applyBorder="1" applyAlignment="1" applyProtection="1">
      <alignment horizontal="right" vertical="center"/>
      <protection locked="0"/>
    </xf>
    <xf numFmtId="0" fontId="14" fillId="0" borderId="58" xfId="0" applyNumberFormat="1" applyFont="1" applyFill="1" applyBorder="1" applyAlignment="1" applyProtection="1">
      <alignment horizontal="right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60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/>
      <protection locked="0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69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/>
      <protection locked="0"/>
    </xf>
    <xf numFmtId="3" fontId="14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vertical="center" wrapText="1"/>
      <protection locked="0"/>
    </xf>
    <xf numFmtId="0" fontId="6" fillId="0" borderId="45" xfId="0" applyNumberFormat="1" applyFont="1" applyFill="1" applyBorder="1" applyAlignment="1" applyProtection="1">
      <alignment vertical="center"/>
      <protection locked="0"/>
    </xf>
    <xf numFmtId="0" fontId="5" fillId="0" borderId="57" xfId="0" applyNumberFormat="1" applyFont="1" applyFill="1" applyBorder="1" applyAlignment="1" applyProtection="1">
      <alignment vertical="center"/>
      <protection locked="0"/>
    </xf>
    <xf numFmtId="0" fontId="5" fillId="0" borderId="66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0" fontId="14" fillId="0" borderId="39" xfId="0" applyNumberFormat="1" applyFont="1" applyFill="1" applyBorder="1" applyAlignment="1" applyProtection="1">
      <alignment vertical="center" wrapText="1"/>
      <protection locked="0"/>
    </xf>
    <xf numFmtId="0" fontId="14" fillId="0" borderId="39" xfId="0" applyNumberFormat="1" applyFont="1" applyFill="1" applyBorder="1" applyAlignment="1" applyProtection="1">
      <alignment vertical="center"/>
      <protection locked="0"/>
    </xf>
    <xf numFmtId="3" fontId="14" fillId="0" borderId="71" xfId="0" applyNumberFormat="1" applyFont="1" applyFill="1" applyBorder="1" applyAlignment="1" applyProtection="1">
      <alignment vertical="center"/>
      <protection locked="0"/>
    </xf>
    <xf numFmtId="3" fontId="14" fillId="0" borderId="72" xfId="0" applyNumberFormat="1" applyFont="1" applyFill="1" applyBorder="1" applyAlignment="1" applyProtection="1">
      <alignment horizontal="right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30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NumberFormat="1" applyFont="1" applyFill="1" applyBorder="1" applyAlignment="1" applyProtection="1">
      <alignment vertical="center" wrapText="1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49" fontId="18" fillId="0" borderId="1" xfId="0" applyNumberFormat="1" applyFont="1" applyFill="1" applyBorder="1" applyAlignment="1" applyProtection="1">
      <alignment horizontal="centerContinuous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62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0" fontId="18" fillId="0" borderId="62" xfId="0" applyNumberFormat="1" applyFont="1" applyFill="1" applyBorder="1" applyAlignment="1" applyProtection="1">
      <alignment vertical="center"/>
      <protection locked="0"/>
    </xf>
    <xf numFmtId="3" fontId="18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49" fontId="18" fillId="0" borderId="5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5" xfId="0" applyNumberFormat="1" applyFont="1" applyFill="1" applyBorder="1" applyAlignment="1" applyProtection="1">
      <alignment vertical="center" wrapText="1"/>
      <protection locked="0"/>
    </xf>
    <xf numFmtId="0" fontId="19" fillId="0" borderId="45" xfId="0" applyNumberFormat="1" applyFont="1" applyFill="1" applyBorder="1" applyAlignment="1" applyProtection="1">
      <alignment horizontal="center" vertical="center"/>
      <protection locked="0"/>
    </xf>
    <xf numFmtId="0" fontId="19" fillId="0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66" xfId="0" applyNumberFormat="1" applyFont="1" applyFill="1" applyBorder="1" applyAlignment="1" applyProtection="1">
      <alignment horizontal="center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3" fontId="18" fillId="0" borderId="73" xfId="0" applyNumberFormat="1" applyFont="1" applyFill="1" applyBorder="1" applyAlignment="1" applyProtection="1">
      <alignment horizontal="right" vertical="center"/>
      <protection locked="0"/>
    </xf>
    <xf numFmtId="0" fontId="18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NumberFormat="1" applyFont="1" applyFill="1" applyBorder="1" applyAlignment="1" applyProtection="1">
      <alignment vertical="center" wrapText="1"/>
      <protection locked="0"/>
    </xf>
    <xf numFmtId="0" fontId="18" fillId="0" borderId="45" xfId="0" applyNumberFormat="1" applyFont="1" applyFill="1" applyBorder="1" applyAlignment="1" applyProtection="1">
      <alignment vertical="center"/>
      <protection locked="0"/>
    </xf>
    <xf numFmtId="0" fontId="18" fillId="0" borderId="57" xfId="0" applyNumberFormat="1" applyFont="1" applyFill="1" applyBorder="1" applyAlignment="1" applyProtection="1">
      <alignment vertical="center"/>
      <protection locked="0"/>
    </xf>
    <xf numFmtId="0" fontId="18" fillId="0" borderId="66" xfId="0" applyNumberFormat="1" applyFont="1" applyFill="1" applyBorder="1" applyAlignment="1" applyProtection="1">
      <alignment vertical="center"/>
      <protection locked="0"/>
    </xf>
    <xf numFmtId="3" fontId="18" fillId="0" borderId="40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6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5" xfId="0" applyNumberFormat="1" applyFont="1" applyFill="1" applyBorder="1" applyAlignment="1" applyProtection="1">
      <alignment horizontal="center" vertical="center"/>
      <protection locked="0"/>
    </xf>
    <xf numFmtId="0" fontId="18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66" xfId="0" applyNumberFormat="1" applyFont="1" applyFill="1" applyBorder="1" applyAlignment="1" applyProtection="1">
      <alignment horizontal="center" vertical="center"/>
      <protection locked="0"/>
    </xf>
    <xf numFmtId="0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F3" sqref="F3"/>
    </sheetView>
  </sheetViews>
  <sheetFormatPr defaultColWidth="9.00390625" defaultRowHeight="12.75"/>
  <cols>
    <col min="1" max="1" width="7.25390625" style="1" customWidth="1"/>
    <col min="2" max="2" width="39.875" style="1" customWidth="1"/>
    <col min="3" max="3" width="7.00390625" style="164" customWidth="1"/>
    <col min="4" max="4" width="13.375" style="1" hidden="1" customWidth="1"/>
    <col min="5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3.5" customHeight="1">
      <c r="F1" s="10" t="s">
        <v>12</v>
      </c>
    </row>
    <row r="2" spans="1:6" ht="13.5" customHeight="1">
      <c r="A2" s="3"/>
      <c r="B2" s="4"/>
      <c r="C2" s="165"/>
      <c r="D2" s="5"/>
      <c r="E2" s="5"/>
      <c r="F2" s="22" t="s">
        <v>157</v>
      </c>
    </row>
    <row r="3" spans="1:6" ht="13.5" customHeight="1">
      <c r="A3" s="3"/>
      <c r="B3" s="4"/>
      <c r="C3" s="165"/>
      <c r="D3" s="5"/>
      <c r="E3" s="5"/>
      <c r="F3" s="22" t="s">
        <v>13</v>
      </c>
    </row>
    <row r="4" spans="1:6" ht="12" customHeight="1">
      <c r="A4" s="3"/>
      <c r="B4" s="4"/>
      <c r="C4" s="165"/>
      <c r="D4" s="5"/>
      <c r="E4" s="5"/>
      <c r="F4" s="22" t="s">
        <v>156</v>
      </c>
    </row>
    <row r="5" spans="1:7" s="11" customFormat="1" ht="42" customHeight="1">
      <c r="A5" s="6" t="s">
        <v>106</v>
      </c>
      <c r="B5" s="7"/>
      <c r="C5" s="8"/>
      <c r="D5" s="8"/>
      <c r="E5" s="8"/>
      <c r="F5" s="35"/>
      <c r="G5" s="35"/>
    </row>
    <row r="6" spans="1:7" s="11" customFormat="1" ht="16.5" customHeight="1" thickBot="1">
      <c r="A6" s="6"/>
      <c r="B6" s="7"/>
      <c r="C6" s="166"/>
      <c r="D6" s="8"/>
      <c r="E6" s="8"/>
      <c r="G6" s="38" t="s">
        <v>10</v>
      </c>
    </row>
    <row r="7" spans="1:7" s="12" customFormat="1" ht="20.25" customHeight="1">
      <c r="A7" s="24" t="s">
        <v>0</v>
      </c>
      <c r="B7" s="31" t="s">
        <v>1</v>
      </c>
      <c r="C7" s="18" t="s">
        <v>2</v>
      </c>
      <c r="D7" s="110" t="s">
        <v>14</v>
      </c>
      <c r="E7" s="132" t="s">
        <v>14</v>
      </c>
      <c r="F7" s="45" t="s">
        <v>3</v>
      </c>
      <c r="G7" s="36"/>
    </row>
    <row r="8" spans="1:7" s="12" customFormat="1" ht="14.25" customHeight="1">
      <c r="A8" s="25" t="s">
        <v>4</v>
      </c>
      <c r="B8" s="14"/>
      <c r="C8" s="15" t="s">
        <v>5</v>
      </c>
      <c r="D8" s="97" t="s">
        <v>6</v>
      </c>
      <c r="E8" s="97" t="s">
        <v>9</v>
      </c>
      <c r="F8" s="54" t="s">
        <v>9</v>
      </c>
      <c r="G8" s="63" t="s">
        <v>6</v>
      </c>
    </row>
    <row r="9" spans="1:7" s="21" customFormat="1" ht="10.5" customHeight="1" thickBot="1">
      <c r="A9" s="29">
        <v>1</v>
      </c>
      <c r="B9" s="30">
        <v>2</v>
      </c>
      <c r="C9" s="30">
        <v>3</v>
      </c>
      <c r="D9" s="60">
        <v>4</v>
      </c>
      <c r="E9" s="133">
        <v>4</v>
      </c>
      <c r="F9" s="70">
        <v>5</v>
      </c>
      <c r="G9" s="59">
        <v>6</v>
      </c>
    </row>
    <row r="10" spans="1:7" s="21" customFormat="1" ht="18" customHeight="1" thickBot="1" thickTop="1">
      <c r="A10" s="83">
        <v>600</v>
      </c>
      <c r="B10" s="104" t="s">
        <v>38</v>
      </c>
      <c r="C10" s="192" t="s">
        <v>39</v>
      </c>
      <c r="D10" s="89"/>
      <c r="E10" s="227"/>
      <c r="F10" s="76"/>
      <c r="G10" s="81">
        <f>G11</f>
        <v>61300</v>
      </c>
    </row>
    <row r="11" spans="1:7" s="21" customFormat="1" ht="14.25" customHeight="1" thickTop="1">
      <c r="A11" s="79">
        <v>60017</v>
      </c>
      <c r="B11" s="174" t="s">
        <v>40</v>
      </c>
      <c r="C11" s="195"/>
      <c r="D11" s="173"/>
      <c r="E11" s="230"/>
      <c r="F11" s="80"/>
      <c r="G11" s="71">
        <f>G13+G14</f>
        <v>61300</v>
      </c>
    </row>
    <row r="12" spans="1:7" s="21" customFormat="1" ht="14.25" customHeight="1">
      <c r="A12" s="311"/>
      <c r="B12" s="316" t="s">
        <v>115</v>
      </c>
      <c r="C12" s="312"/>
      <c r="D12" s="313"/>
      <c r="E12" s="314"/>
      <c r="F12" s="315"/>
      <c r="G12" s="317">
        <f>G13+G14</f>
        <v>61300</v>
      </c>
    </row>
    <row r="13" spans="1:7" s="21" customFormat="1" ht="14.25" customHeight="1">
      <c r="A13" s="72">
        <v>4270</v>
      </c>
      <c r="B13" s="85" t="s">
        <v>77</v>
      </c>
      <c r="C13" s="194"/>
      <c r="D13" s="148"/>
      <c r="E13" s="229"/>
      <c r="F13" s="78"/>
      <c r="G13" s="73">
        <v>54600</v>
      </c>
    </row>
    <row r="14" spans="1:7" s="21" customFormat="1" ht="18.75" customHeight="1">
      <c r="A14" s="72">
        <v>6050</v>
      </c>
      <c r="B14" s="85" t="s">
        <v>110</v>
      </c>
      <c r="C14" s="175"/>
      <c r="D14" s="176"/>
      <c r="E14" s="231"/>
      <c r="F14" s="172"/>
      <c r="G14" s="73">
        <v>6700</v>
      </c>
    </row>
    <row r="15" spans="1:7" s="21" customFormat="1" ht="15.75" customHeight="1" thickBot="1">
      <c r="A15" s="72"/>
      <c r="B15" s="335" t="s">
        <v>123</v>
      </c>
      <c r="C15" s="175"/>
      <c r="D15" s="176"/>
      <c r="E15" s="231"/>
      <c r="F15" s="172"/>
      <c r="G15" s="336">
        <v>6700</v>
      </c>
    </row>
    <row r="16" spans="1:7" s="21" customFormat="1" ht="17.25" customHeight="1" thickBot="1" thickTop="1">
      <c r="A16" s="64" t="s">
        <v>17</v>
      </c>
      <c r="B16" s="39" t="s">
        <v>18</v>
      </c>
      <c r="C16" s="196"/>
      <c r="D16" s="56"/>
      <c r="E16" s="232"/>
      <c r="F16" s="55">
        <f>F22+F17</f>
        <v>52013</v>
      </c>
      <c r="G16" s="52">
        <f>G22+G17</f>
        <v>52013</v>
      </c>
    </row>
    <row r="17" spans="1:7" s="21" customFormat="1" ht="15" customHeight="1" thickTop="1">
      <c r="A17" s="244" t="s">
        <v>64</v>
      </c>
      <c r="B17" s="245" t="s">
        <v>65</v>
      </c>
      <c r="C17" s="240" t="s">
        <v>19</v>
      </c>
      <c r="D17" s="246"/>
      <c r="E17" s="247"/>
      <c r="F17" s="248">
        <f>SUM(F18:F21)</f>
        <v>50000</v>
      </c>
      <c r="G17" s="249">
        <f>G20</f>
        <v>50000</v>
      </c>
    </row>
    <row r="18" spans="1:7" s="21" customFormat="1" ht="17.25" customHeight="1">
      <c r="A18" s="250" t="s">
        <v>67</v>
      </c>
      <c r="B18" s="62" t="s">
        <v>11</v>
      </c>
      <c r="C18" s="241"/>
      <c r="D18" s="251"/>
      <c r="E18" s="252"/>
      <c r="F18" s="78">
        <v>30800</v>
      </c>
      <c r="G18" s="73"/>
    </row>
    <row r="19" spans="1:7" s="21" customFormat="1" ht="17.25" customHeight="1">
      <c r="A19" s="250" t="s">
        <v>83</v>
      </c>
      <c r="B19" s="62" t="s">
        <v>24</v>
      </c>
      <c r="C19" s="241"/>
      <c r="D19" s="251"/>
      <c r="E19" s="252"/>
      <c r="F19" s="78">
        <v>12200</v>
      </c>
      <c r="G19" s="73"/>
    </row>
    <row r="20" spans="1:7" s="21" customFormat="1" ht="28.5" customHeight="1">
      <c r="A20" s="250" t="s">
        <v>68</v>
      </c>
      <c r="B20" s="74" t="s">
        <v>69</v>
      </c>
      <c r="C20" s="241"/>
      <c r="D20" s="251"/>
      <c r="E20" s="252"/>
      <c r="F20" s="78"/>
      <c r="G20" s="73">
        <v>50000</v>
      </c>
    </row>
    <row r="21" spans="1:7" s="21" customFormat="1" ht="17.25" customHeight="1">
      <c r="A21" s="250" t="s">
        <v>66</v>
      </c>
      <c r="B21" s="74" t="s">
        <v>47</v>
      </c>
      <c r="C21" s="241"/>
      <c r="D21" s="251"/>
      <c r="E21" s="252"/>
      <c r="F21" s="78">
        <v>7000</v>
      </c>
      <c r="G21" s="73"/>
    </row>
    <row r="22" spans="1:7" s="21" customFormat="1" ht="15">
      <c r="A22" s="135" t="s">
        <v>34</v>
      </c>
      <c r="B22" s="136" t="s">
        <v>7</v>
      </c>
      <c r="C22" s="253" t="s">
        <v>21</v>
      </c>
      <c r="D22" s="254"/>
      <c r="E22" s="255"/>
      <c r="F22" s="256">
        <f>F23+F28</f>
        <v>2013</v>
      </c>
      <c r="G22" s="257">
        <f>G23+G28</f>
        <v>2013</v>
      </c>
    </row>
    <row r="23" spans="1:7" s="32" customFormat="1" ht="12.75" customHeight="1">
      <c r="A23" s="119"/>
      <c r="B23" s="121" t="s">
        <v>115</v>
      </c>
      <c r="C23" s="197"/>
      <c r="D23" s="117"/>
      <c r="E23" s="233"/>
      <c r="F23" s="118">
        <f>F24+F26+F27</f>
        <v>1900</v>
      </c>
      <c r="G23" s="120">
        <f>G27+G25+G2+G26</f>
        <v>1900</v>
      </c>
    </row>
    <row r="24" spans="1:7" s="32" customFormat="1" ht="15" customHeight="1">
      <c r="A24" s="72">
        <v>4210</v>
      </c>
      <c r="B24" s="77" t="s">
        <v>20</v>
      </c>
      <c r="C24" s="194"/>
      <c r="D24" s="88"/>
      <c r="E24" s="234"/>
      <c r="F24" s="78"/>
      <c r="G24" s="73"/>
    </row>
    <row r="25" spans="1:7" s="32" customFormat="1" ht="15" customHeight="1">
      <c r="A25" s="72">
        <v>4260</v>
      </c>
      <c r="B25" s="77" t="s">
        <v>53</v>
      </c>
      <c r="C25" s="194"/>
      <c r="D25" s="88"/>
      <c r="E25" s="234"/>
      <c r="F25" s="78"/>
      <c r="G25" s="73">
        <v>1000</v>
      </c>
    </row>
    <row r="26" spans="1:7" s="32" customFormat="1" ht="16.5" customHeight="1">
      <c r="A26" s="72">
        <v>4300</v>
      </c>
      <c r="B26" s="62" t="s">
        <v>11</v>
      </c>
      <c r="C26" s="194"/>
      <c r="D26" s="88"/>
      <c r="E26" s="234"/>
      <c r="F26" s="78"/>
      <c r="G26" s="73">
        <v>900</v>
      </c>
    </row>
    <row r="27" spans="1:7" s="32" customFormat="1" ht="27" customHeight="1">
      <c r="A27" s="105">
        <v>4400</v>
      </c>
      <c r="B27" s="74" t="s">
        <v>44</v>
      </c>
      <c r="C27" s="194"/>
      <c r="D27" s="88"/>
      <c r="E27" s="234"/>
      <c r="F27" s="78">
        <v>1900</v>
      </c>
      <c r="G27" s="73"/>
    </row>
    <row r="28" spans="1:7" s="32" customFormat="1" ht="14.25" customHeight="1">
      <c r="A28" s="72"/>
      <c r="B28" s="310" t="s">
        <v>116</v>
      </c>
      <c r="C28" s="200"/>
      <c r="D28" s="88"/>
      <c r="E28" s="234"/>
      <c r="F28" s="118">
        <f>F30</f>
        <v>113</v>
      </c>
      <c r="G28" s="120">
        <f>G29</f>
        <v>113</v>
      </c>
    </row>
    <row r="29" spans="1:7" s="32" customFormat="1" ht="17.25" customHeight="1">
      <c r="A29" s="72">
        <v>4110</v>
      </c>
      <c r="B29" s="108" t="s">
        <v>109</v>
      </c>
      <c r="C29" s="200"/>
      <c r="D29" s="88"/>
      <c r="E29" s="234"/>
      <c r="F29" s="78"/>
      <c r="G29" s="73">
        <v>113</v>
      </c>
    </row>
    <row r="30" spans="1:7" s="32" customFormat="1" ht="16.5" customHeight="1" thickBot="1">
      <c r="A30" s="309">
        <v>4170</v>
      </c>
      <c r="B30" s="108" t="s">
        <v>26</v>
      </c>
      <c r="C30" s="200"/>
      <c r="D30" s="88"/>
      <c r="E30" s="234"/>
      <c r="F30" s="78">
        <v>113</v>
      </c>
      <c r="G30" s="73"/>
    </row>
    <row r="31" spans="1:7" s="32" customFormat="1" ht="17.25" customHeight="1" thickBot="1" thickTop="1">
      <c r="A31" s="83">
        <v>758</v>
      </c>
      <c r="B31" s="107" t="s">
        <v>45</v>
      </c>
      <c r="C31" s="198" t="s">
        <v>39</v>
      </c>
      <c r="D31" s="89"/>
      <c r="E31" s="227"/>
      <c r="F31" s="76">
        <f>F32</f>
        <v>83000</v>
      </c>
      <c r="G31" s="81"/>
    </row>
    <row r="32" spans="1:7" s="32" customFormat="1" ht="17.25" customHeight="1" thickTop="1">
      <c r="A32" s="84">
        <v>75818</v>
      </c>
      <c r="B32" s="112" t="s">
        <v>46</v>
      </c>
      <c r="C32" s="199"/>
      <c r="D32" s="90"/>
      <c r="E32" s="228"/>
      <c r="F32" s="75">
        <f>F33</f>
        <v>83000</v>
      </c>
      <c r="G32" s="82"/>
    </row>
    <row r="33" spans="1:7" s="32" customFormat="1" ht="33" customHeight="1" thickBot="1">
      <c r="A33" s="72">
        <v>4810</v>
      </c>
      <c r="B33" s="108" t="s">
        <v>113</v>
      </c>
      <c r="C33" s="200"/>
      <c r="D33" s="279"/>
      <c r="E33" s="280"/>
      <c r="F33" s="78">
        <v>83000</v>
      </c>
      <c r="G33" s="73"/>
    </row>
    <row r="34" spans="1:7" s="32" customFormat="1" ht="17.25" customHeight="1" thickBot="1" thickTop="1">
      <c r="A34" s="83">
        <v>801</v>
      </c>
      <c r="B34" s="107" t="s">
        <v>60</v>
      </c>
      <c r="C34" s="198" t="s">
        <v>61</v>
      </c>
      <c r="D34" s="89"/>
      <c r="E34" s="308">
        <f>E67</f>
        <v>100</v>
      </c>
      <c r="F34" s="76">
        <f>F35+F43+F46+F48+F55+F59+F67</f>
        <v>1207400</v>
      </c>
      <c r="G34" s="81">
        <f>G35+G43+G46+G48+G55+G59+G67</f>
        <v>1206390</v>
      </c>
    </row>
    <row r="35" spans="1:7" s="32" customFormat="1" ht="17.25" customHeight="1" thickTop="1">
      <c r="A35" s="84">
        <v>80101</v>
      </c>
      <c r="B35" s="112" t="s">
        <v>70</v>
      </c>
      <c r="C35" s="199"/>
      <c r="D35" s="90"/>
      <c r="E35" s="228"/>
      <c r="F35" s="75">
        <f>F36</f>
        <v>103930</v>
      </c>
      <c r="G35" s="82">
        <f>SUM(G36:G41)</f>
        <v>97200</v>
      </c>
    </row>
    <row r="36" spans="1:7" s="32" customFormat="1" ht="17.25" customHeight="1">
      <c r="A36" s="72">
        <v>4040</v>
      </c>
      <c r="B36" s="108" t="s">
        <v>57</v>
      </c>
      <c r="C36" s="200"/>
      <c r="D36" s="279"/>
      <c r="E36" s="280"/>
      <c r="F36" s="78">
        <v>103930</v>
      </c>
      <c r="G36" s="73"/>
    </row>
    <row r="37" spans="1:7" s="32" customFormat="1" ht="15" customHeight="1">
      <c r="A37" s="72">
        <v>4140</v>
      </c>
      <c r="B37" s="108" t="s">
        <v>71</v>
      </c>
      <c r="C37" s="200"/>
      <c r="D37" s="279"/>
      <c r="E37" s="280"/>
      <c r="F37" s="78"/>
      <c r="G37" s="73">
        <v>8200</v>
      </c>
    </row>
    <row r="38" spans="1:7" s="32" customFormat="1" ht="17.25" customHeight="1">
      <c r="A38" s="72">
        <v>4270</v>
      </c>
      <c r="B38" s="108" t="s">
        <v>77</v>
      </c>
      <c r="C38" s="200"/>
      <c r="D38" s="279"/>
      <c r="E38" s="280"/>
      <c r="F38" s="78"/>
      <c r="G38" s="73">
        <v>9620</v>
      </c>
    </row>
    <row r="39" spans="1:7" s="32" customFormat="1" ht="17.25" customHeight="1">
      <c r="A39" s="72">
        <v>4350</v>
      </c>
      <c r="B39" s="108" t="s">
        <v>114</v>
      </c>
      <c r="C39" s="200"/>
      <c r="D39" s="279"/>
      <c r="E39" s="280"/>
      <c r="F39" s="78"/>
      <c r="G39" s="73">
        <v>3700</v>
      </c>
    </row>
    <row r="40" spans="1:7" s="32" customFormat="1" ht="14.25" customHeight="1">
      <c r="A40" s="72">
        <v>4440</v>
      </c>
      <c r="B40" s="281" t="s">
        <v>72</v>
      </c>
      <c r="C40" s="200"/>
      <c r="D40" s="279"/>
      <c r="E40" s="280"/>
      <c r="F40" s="78"/>
      <c r="G40" s="73">
        <v>55680</v>
      </c>
    </row>
    <row r="41" spans="1:7" s="32" customFormat="1" ht="17.25" customHeight="1">
      <c r="A41" s="72">
        <v>6050</v>
      </c>
      <c r="B41" s="108" t="s">
        <v>22</v>
      </c>
      <c r="C41" s="200"/>
      <c r="D41" s="279"/>
      <c r="E41" s="280"/>
      <c r="F41" s="78"/>
      <c r="G41" s="73">
        <v>20000</v>
      </c>
    </row>
    <row r="42" spans="1:7" s="32" customFormat="1" ht="14.25" customHeight="1">
      <c r="A42" s="364"/>
      <c r="B42" s="358" t="s">
        <v>129</v>
      </c>
      <c r="C42" s="375"/>
      <c r="D42" s="376"/>
      <c r="E42" s="377"/>
      <c r="F42" s="362"/>
      <c r="G42" s="363">
        <v>20000</v>
      </c>
    </row>
    <row r="43" spans="1:7" s="32" customFormat="1" ht="27" customHeight="1">
      <c r="A43" s="79">
        <v>80103</v>
      </c>
      <c r="B43" s="271" t="s">
        <v>73</v>
      </c>
      <c r="C43" s="263"/>
      <c r="D43" s="282"/>
      <c r="E43" s="283"/>
      <c r="F43" s="80">
        <f>F44</f>
        <v>1760</v>
      </c>
      <c r="G43" s="71">
        <f>G45</f>
        <v>1350</v>
      </c>
    </row>
    <row r="44" spans="1:7" s="32" customFormat="1" ht="15" customHeight="1">
      <c r="A44" s="348">
        <v>4040</v>
      </c>
      <c r="B44" s="349" t="s">
        <v>57</v>
      </c>
      <c r="C44" s="350"/>
      <c r="D44" s="351"/>
      <c r="E44" s="352"/>
      <c r="F44" s="353">
        <v>1760</v>
      </c>
      <c r="G44" s="99"/>
    </row>
    <row r="45" spans="1:7" s="32" customFormat="1" ht="15" customHeight="1">
      <c r="A45" s="72">
        <v>4440</v>
      </c>
      <c r="B45" s="281" t="s">
        <v>72</v>
      </c>
      <c r="C45" s="200"/>
      <c r="D45" s="279"/>
      <c r="E45" s="280"/>
      <c r="F45" s="78"/>
      <c r="G45" s="73">
        <v>1350</v>
      </c>
    </row>
    <row r="46" spans="1:7" s="32" customFormat="1" ht="15" customHeight="1">
      <c r="A46" s="79">
        <v>80104</v>
      </c>
      <c r="B46" s="284" t="s">
        <v>74</v>
      </c>
      <c r="C46" s="263"/>
      <c r="D46" s="282"/>
      <c r="E46" s="283"/>
      <c r="F46" s="80"/>
      <c r="G46" s="71">
        <f>G47</f>
        <v>58000</v>
      </c>
    </row>
    <row r="47" spans="1:7" s="32" customFormat="1" ht="27.75" customHeight="1">
      <c r="A47" s="72">
        <v>2510</v>
      </c>
      <c r="B47" s="285" t="s">
        <v>75</v>
      </c>
      <c r="C47" s="200"/>
      <c r="D47" s="279"/>
      <c r="E47" s="280"/>
      <c r="F47" s="78"/>
      <c r="G47" s="73">
        <v>58000</v>
      </c>
    </row>
    <row r="48" spans="1:7" s="32" customFormat="1" ht="17.25" customHeight="1">
      <c r="A48" s="79">
        <v>80110</v>
      </c>
      <c r="B48" s="284" t="s">
        <v>76</v>
      </c>
      <c r="C48" s="263"/>
      <c r="D48" s="282"/>
      <c r="E48" s="283"/>
      <c r="F48" s="80">
        <f>F50</f>
        <v>87450</v>
      </c>
      <c r="G48" s="71">
        <f>SUM(G49:G54)</f>
        <v>66020</v>
      </c>
    </row>
    <row r="49" spans="1:7" s="32" customFormat="1" ht="20.25" customHeight="1">
      <c r="A49" s="72">
        <v>3020</v>
      </c>
      <c r="B49" s="285" t="s">
        <v>97</v>
      </c>
      <c r="C49" s="200"/>
      <c r="D49" s="279"/>
      <c r="E49" s="280"/>
      <c r="F49" s="78"/>
      <c r="G49" s="73">
        <v>900</v>
      </c>
    </row>
    <row r="50" spans="1:7" s="32" customFormat="1" ht="15.75" customHeight="1">
      <c r="A50" s="72">
        <v>4040</v>
      </c>
      <c r="B50" s="108" t="s">
        <v>57</v>
      </c>
      <c r="C50" s="200"/>
      <c r="D50" s="279"/>
      <c r="E50" s="280"/>
      <c r="F50" s="78">
        <v>87450</v>
      </c>
      <c r="G50" s="73"/>
    </row>
    <row r="51" spans="1:7" s="32" customFormat="1" ht="15.75" customHeight="1">
      <c r="A51" s="72">
        <v>4210</v>
      </c>
      <c r="B51" s="108" t="s">
        <v>20</v>
      </c>
      <c r="C51" s="200"/>
      <c r="D51" s="279"/>
      <c r="E51" s="280"/>
      <c r="F51" s="78"/>
      <c r="G51" s="73">
        <v>1000</v>
      </c>
    </row>
    <row r="52" spans="1:7" s="32" customFormat="1" ht="15" customHeight="1">
      <c r="A52" s="72">
        <v>4270</v>
      </c>
      <c r="B52" s="108" t="s">
        <v>77</v>
      </c>
      <c r="C52" s="200"/>
      <c r="D52" s="279"/>
      <c r="E52" s="280"/>
      <c r="F52" s="78"/>
      <c r="G52" s="73">
        <v>5180</v>
      </c>
    </row>
    <row r="53" spans="1:7" s="32" customFormat="1" ht="14.25" customHeight="1">
      <c r="A53" s="72">
        <v>4300</v>
      </c>
      <c r="B53" s="108" t="s">
        <v>11</v>
      </c>
      <c r="C53" s="200"/>
      <c r="D53" s="279"/>
      <c r="E53" s="280"/>
      <c r="F53" s="78"/>
      <c r="G53" s="73">
        <v>8300</v>
      </c>
    </row>
    <row r="54" spans="1:7" s="32" customFormat="1" ht="15.75" customHeight="1">
      <c r="A54" s="72">
        <v>4440</v>
      </c>
      <c r="B54" s="281" t="s">
        <v>72</v>
      </c>
      <c r="C54" s="200"/>
      <c r="D54" s="279"/>
      <c r="E54" s="280"/>
      <c r="F54" s="78"/>
      <c r="G54" s="73">
        <v>50640</v>
      </c>
    </row>
    <row r="55" spans="1:7" s="32" customFormat="1" ht="30" customHeight="1">
      <c r="A55" s="79">
        <v>80114</v>
      </c>
      <c r="B55" s="271" t="s">
        <v>78</v>
      </c>
      <c r="C55" s="263"/>
      <c r="D55" s="282"/>
      <c r="E55" s="283"/>
      <c r="F55" s="80"/>
      <c r="G55" s="71">
        <f>G56+G57+G58</f>
        <v>1550</v>
      </c>
    </row>
    <row r="56" spans="1:7" s="32" customFormat="1" ht="17.25" customHeight="1">
      <c r="A56" s="72">
        <v>4040</v>
      </c>
      <c r="B56" s="108" t="s">
        <v>57</v>
      </c>
      <c r="C56" s="258"/>
      <c r="D56" s="277"/>
      <c r="E56" s="278"/>
      <c r="F56" s="78"/>
      <c r="G56" s="73">
        <v>350</v>
      </c>
    </row>
    <row r="57" spans="1:7" s="32" customFormat="1" ht="17.25" customHeight="1">
      <c r="A57" s="72">
        <v>4210</v>
      </c>
      <c r="B57" s="108" t="s">
        <v>20</v>
      </c>
      <c r="C57" s="258"/>
      <c r="D57" s="277"/>
      <c r="E57" s="278"/>
      <c r="F57" s="78"/>
      <c r="G57" s="73">
        <v>500</v>
      </c>
    </row>
    <row r="58" spans="1:7" s="32" customFormat="1" ht="17.25" customHeight="1">
      <c r="A58" s="72">
        <v>4440</v>
      </c>
      <c r="B58" s="281" t="s">
        <v>72</v>
      </c>
      <c r="C58" s="258"/>
      <c r="D58" s="277"/>
      <c r="E58" s="278"/>
      <c r="F58" s="78"/>
      <c r="G58" s="73">
        <v>700</v>
      </c>
    </row>
    <row r="59" spans="1:7" s="32" customFormat="1" ht="28.5" customHeight="1">
      <c r="A59" s="79">
        <v>80146</v>
      </c>
      <c r="B59" s="286" t="s">
        <v>108</v>
      </c>
      <c r="C59" s="263"/>
      <c r="D59" s="282"/>
      <c r="E59" s="283"/>
      <c r="F59" s="80">
        <f>F60+F62</f>
        <v>133160</v>
      </c>
      <c r="G59" s="71">
        <f>SUM(G60:G66)</f>
        <v>75220</v>
      </c>
    </row>
    <row r="60" spans="1:7" s="32" customFormat="1" ht="27" customHeight="1">
      <c r="A60" s="72">
        <v>2510</v>
      </c>
      <c r="B60" s="285" t="s">
        <v>75</v>
      </c>
      <c r="C60" s="258"/>
      <c r="D60" s="277"/>
      <c r="E60" s="278"/>
      <c r="F60" s="78">
        <v>58000</v>
      </c>
      <c r="G60" s="73"/>
    </row>
    <row r="61" spans="1:7" s="32" customFormat="1" ht="15.75" customHeight="1">
      <c r="A61" s="72">
        <v>4210</v>
      </c>
      <c r="B61" s="108" t="s">
        <v>20</v>
      </c>
      <c r="C61" s="258"/>
      <c r="D61" s="277"/>
      <c r="E61" s="278"/>
      <c r="F61" s="78"/>
      <c r="G61" s="73">
        <v>7060</v>
      </c>
    </row>
    <row r="62" spans="1:7" s="32" customFormat="1" ht="15" customHeight="1">
      <c r="A62" s="72">
        <v>4300</v>
      </c>
      <c r="B62" s="108" t="s">
        <v>11</v>
      </c>
      <c r="C62" s="258"/>
      <c r="D62" s="277"/>
      <c r="E62" s="278"/>
      <c r="F62" s="78">
        <v>75160</v>
      </c>
      <c r="G62" s="73"/>
    </row>
    <row r="63" spans="1:7" s="32" customFormat="1" ht="15.75" customHeight="1">
      <c r="A63" s="72">
        <v>4410</v>
      </c>
      <c r="B63" s="285" t="s">
        <v>79</v>
      </c>
      <c r="C63" s="258"/>
      <c r="D63" s="277"/>
      <c r="E63" s="278"/>
      <c r="F63" s="78"/>
      <c r="G63" s="73">
        <v>21850</v>
      </c>
    </row>
    <row r="64" spans="1:7" s="32" customFormat="1" ht="15.75" customHeight="1">
      <c r="A64" s="72">
        <v>4440</v>
      </c>
      <c r="B64" s="281" t="s">
        <v>72</v>
      </c>
      <c r="C64" s="258"/>
      <c r="D64" s="277"/>
      <c r="E64" s="278"/>
      <c r="F64" s="78"/>
      <c r="G64" s="73">
        <v>60</v>
      </c>
    </row>
    <row r="65" spans="1:7" s="32" customFormat="1" ht="29.25" customHeight="1">
      <c r="A65" s="72">
        <v>4700</v>
      </c>
      <c r="B65" s="285" t="s">
        <v>151</v>
      </c>
      <c r="C65" s="258"/>
      <c r="D65" s="277"/>
      <c r="E65" s="278"/>
      <c r="F65" s="78"/>
      <c r="G65" s="73">
        <v>45500</v>
      </c>
    </row>
    <row r="66" spans="1:7" s="32" customFormat="1" ht="30" customHeight="1">
      <c r="A66" s="250" t="s">
        <v>68</v>
      </c>
      <c r="B66" s="74" t="s">
        <v>69</v>
      </c>
      <c r="C66" s="258"/>
      <c r="D66" s="277"/>
      <c r="E66" s="278"/>
      <c r="F66" s="78"/>
      <c r="G66" s="73">
        <v>750</v>
      </c>
    </row>
    <row r="67" spans="1:7" s="32" customFormat="1" ht="17.25" customHeight="1">
      <c r="A67" s="287" t="s">
        <v>80</v>
      </c>
      <c r="B67" s="271" t="s">
        <v>7</v>
      </c>
      <c r="C67" s="263"/>
      <c r="D67" s="282"/>
      <c r="E67" s="307">
        <f>E68</f>
        <v>100</v>
      </c>
      <c r="F67" s="80">
        <f>SUM(F69:F73)</f>
        <v>881100</v>
      </c>
      <c r="G67" s="71">
        <f>SUM(G69:G73)</f>
        <v>907050</v>
      </c>
    </row>
    <row r="68" spans="1:7" s="32" customFormat="1" ht="28.5" customHeight="1">
      <c r="A68" s="72">
        <v>2030</v>
      </c>
      <c r="B68" s="85" t="s">
        <v>59</v>
      </c>
      <c r="C68" s="200"/>
      <c r="D68" s="88"/>
      <c r="E68" s="239">
        <v>100</v>
      </c>
      <c r="F68" s="261"/>
      <c r="G68" s="276"/>
    </row>
    <row r="69" spans="1:7" s="32" customFormat="1" ht="18" customHeight="1">
      <c r="A69" s="250" t="s">
        <v>81</v>
      </c>
      <c r="B69" s="108" t="s">
        <v>82</v>
      </c>
      <c r="C69" s="258"/>
      <c r="D69" s="277"/>
      <c r="E69" s="278"/>
      <c r="F69" s="78">
        <v>100500</v>
      </c>
      <c r="G69" s="73">
        <v>100500</v>
      </c>
    </row>
    <row r="70" spans="1:7" s="32" customFormat="1" ht="13.5" customHeight="1">
      <c r="A70" s="250" t="s">
        <v>83</v>
      </c>
      <c r="B70" s="108" t="s">
        <v>24</v>
      </c>
      <c r="C70" s="258"/>
      <c r="D70" s="277"/>
      <c r="E70" s="278"/>
      <c r="F70" s="78">
        <v>17100</v>
      </c>
      <c r="G70" s="73">
        <v>17100</v>
      </c>
    </row>
    <row r="71" spans="1:7" s="32" customFormat="1" ht="16.5" customHeight="1">
      <c r="A71" s="250" t="s">
        <v>84</v>
      </c>
      <c r="B71" s="108" t="s">
        <v>25</v>
      </c>
      <c r="C71" s="258"/>
      <c r="D71" s="277"/>
      <c r="E71" s="278"/>
      <c r="F71" s="78">
        <v>2400</v>
      </c>
      <c r="G71" s="73">
        <v>2400</v>
      </c>
    </row>
    <row r="72" spans="1:7" s="32" customFormat="1" ht="16.5" customHeight="1">
      <c r="A72" s="250" t="s">
        <v>67</v>
      </c>
      <c r="B72" s="108" t="s">
        <v>11</v>
      </c>
      <c r="C72" s="258"/>
      <c r="D72" s="277"/>
      <c r="E72" s="278"/>
      <c r="F72" s="78">
        <v>21100</v>
      </c>
      <c r="G72" s="73">
        <v>47050</v>
      </c>
    </row>
    <row r="73" spans="1:7" s="32" customFormat="1" ht="18" customHeight="1">
      <c r="A73" s="250" t="s">
        <v>85</v>
      </c>
      <c r="B73" s="108" t="s">
        <v>22</v>
      </c>
      <c r="C73" s="258"/>
      <c r="D73" s="277"/>
      <c r="E73" s="278"/>
      <c r="F73" s="78">
        <v>740000</v>
      </c>
      <c r="G73" s="73">
        <f>SUM(G74:G89)</f>
        <v>740000</v>
      </c>
    </row>
    <row r="74" spans="1:7" s="32" customFormat="1" ht="14.25" customHeight="1">
      <c r="A74" s="340"/>
      <c r="B74" s="338" t="s">
        <v>124</v>
      </c>
      <c r="C74" s="167"/>
      <c r="D74" s="341"/>
      <c r="E74" s="342"/>
      <c r="F74" s="339"/>
      <c r="G74" s="336">
        <v>24000</v>
      </c>
    </row>
    <row r="75" spans="1:7" s="32" customFormat="1" ht="13.5" customHeight="1">
      <c r="A75" s="340"/>
      <c r="B75" s="338" t="s">
        <v>130</v>
      </c>
      <c r="C75" s="167"/>
      <c r="D75" s="341"/>
      <c r="E75" s="342"/>
      <c r="F75" s="339"/>
      <c r="G75" s="336">
        <v>31000</v>
      </c>
    </row>
    <row r="76" spans="1:7" s="32" customFormat="1" ht="14.25" customHeight="1">
      <c r="A76" s="340"/>
      <c r="B76" s="338" t="s">
        <v>131</v>
      </c>
      <c r="C76" s="167"/>
      <c r="D76" s="341"/>
      <c r="E76" s="342"/>
      <c r="F76" s="339"/>
      <c r="G76" s="336">
        <v>50000</v>
      </c>
    </row>
    <row r="77" spans="1:7" s="32" customFormat="1" ht="15.75" customHeight="1">
      <c r="A77" s="340"/>
      <c r="B77" s="338" t="s">
        <v>132</v>
      </c>
      <c r="C77" s="167"/>
      <c r="D77" s="341"/>
      <c r="E77" s="342"/>
      <c r="F77" s="339"/>
      <c r="G77" s="336">
        <v>35000</v>
      </c>
    </row>
    <row r="78" spans="1:7" s="32" customFormat="1" ht="15.75" customHeight="1">
      <c r="A78" s="340"/>
      <c r="B78" s="338" t="s">
        <v>133</v>
      </c>
      <c r="C78" s="167"/>
      <c r="D78" s="341"/>
      <c r="E78" s="342"/>
      <c r="F78" s="339"/>
      <c r="G78" s="336">
        <v>70000</v>
      </c>
    </row>
    <row r="79" spans="1:7" s="32" customFormat="1" ht="13.5" customHeight="1">
      <c r="A79" s="340"/>
      <c r="B79" s="338" t="s">
        <v>134</v>
      </c>
      <c r="C79" s="167"/>
      <c r="D79" s="341"/>
      <c r="E79" s="342"/>
      <c r="F79" s="339"/>
      <c r="G79" s="336">
        <v>20000</v>
      </c>
    </row>
    <row r="80" spans="1:7" s="32" customFormat="1" ht="13.5" customHeight="1">
      <c r="A80" s="357"/>
      <c r="B80" s="358" t="s">
        <v>135</v>
      </c>
      <c r="C80" s="359"/>
      <c r="D80" s="360"/>
      <c r="E80" s="361"/>
      <c r="F80" s="362"/>
      <c r="G80" s="363">
        <v>55000</v>
      </c>
    </row>
    <row r="81" spans="1:7" s="32" customFormat="1" ht="14.25" customHeight="1">
      <c r="A81" s="340"/>
      <c r="B81" s="338" t="s">
        <v>136</v>
      </c>
      <c r="C81" s="167"/>
      <c r="D81" s="341"/>
      <c r="E81" s="342"/>
      <c r="F81" s="339"/>
      <c r="G81" s="336">
        <v>20000</v>
      </c>
    </row>
    <row r="82" spans="1:7" s="32" customFormat="1" ht="14.25" customHeight="1">
      <c r="A82" s="340"/>
      <c r="B82" s="338" t="s">
        <v>137</v>
      </c>
      <c r="C82" s="167"/>
      <c r="D82" s="341"/>
      <c r="E82" s="342"/>
      <c r="F82" s="339"/>
      <c r="G82" s="336">
        <v>35000</v>
      </c>
    </row>
    <row r="83" spans="1:7" s="32" customFormat="1" ht="12.75" customHeight="1">
      <c r="A83" s="340"/>
      <c r="B83" s="338" t="s">
        <v>138</v>
      </c>
      <c r="C83" s="167"/>
      <c r="D83" s="341"/>
      <c r="E83" s="342"/>
      <c r="F83" s="339"/>
      <c r="G83" s="336">
        <v>50000</v>
      </c>
    </row>
    <row r="84" spans="1:7" s="32" customFormat="1" ht="15" customHeight="1">
      <c r="A84" s="340"/>
      <c r="B84" s="338" t="s">
        <v>139</v>
      </c>
      <c r="C84" s="167"/>
      <c r="D84" s="341"/>
      <c r="E84" s="342"/>
      <c r="F84" s="339"/>
      <c r="G84" s="336">
        <v>53000</v>
      </c>
    </row>
    <row r="85" spans="1:7" s="32" customFormat="1" ht="14.25" customHeight="1">
      <c r="A85" s="340"/>
      <c r="B85" s="338" t="s">
        <v>140</v>
      </c>
      <c r="C85" s="167"/>
      <c r="D85" s="341"/>
      <c r="E85" s="342"/>
      <c r="F85" s="339"/>
      <c r="G85" s="336">
        <v>70000</v>
      </c>
    </row>
    <row r="86" spans="1:7" s="32" customFormat="1" ht="13.5" customHeight="1">
      <c r="A86" s="340"/>
      <c r="B86" s="338" t="s">
        <v>141</v>
      </c>
      <c r="C86" s="167"/>
      <c r="D86" s="341"/>
      <c r="E86" s="342"/>
      <c r="F86" s="339"/>
      <c r="G86" s="336">
        <v>65000</v>
      </c>
    </row>
    <row r="87" spans="1:7" s="32" customFormat="1" ht="15.75" customHeight="1">
      <c r="A87" s="340"/>
      <c r="B87" s="338" t="s">
        <v>142</v>
      </c>
      <c r="C87" s="167"/>
      <c r="D87" s="341"/>
      <c r="E87" s="342"/>
      <c r="F87" s="339"/>
      <c r="G87" s="336">
        <v>39000</v>
      </c>
    </row>
    <row r="88" spans="1:7" s="32" customFormat="1" ht="15.75" customHeight="1">
      <c r="A88" s="340"/>
      <c r="B88" s="338" t="s">
        <v>143</v>
      </c>
      <c r="C88" s="167"/>
      <c r="D88" s="341"/>
      <c r="E88" s="342"/>
      <c r="F88" s="339"/>
      <c r="G88" s="336">
        <v>98000</v>
      </c>
    </row>
    <row r="89" spans="1:7" s="32" customFormat="1" ht="16.5" customHeight="1" thickBot="1">
      <c r="A89" s="340"/>
      <c r="B89" s="338" t="s">
        <v>129</v>
      </c>
      <c r="C89" s="167"/>
      <c r="D89" s="341"/>
      <c r="E89" s="342"/>
      <c r="F89" s="339"/>
      <c r="G89" s="336">
        <v>25000</v>
      </c>
    </row>
    <row r="90" spans="1:7" s="32" customFormat="1" ht="15.75" thickBot="1" thickTop="1">
      <c r="A90" s="83">
        <v>852</v>
      </c>
      <c r="B90" s="107" t="s">
        <v>23</v>
      </c>
      <c r="C90" s="192" t="s">
        <v>16</v>
      </c>
      <c r="D90" s="91">
        <f>D91</f>
        <v>0</v>
      </c>
      <c r="E90" s="235"/>
      <c r="F90" s="76">
        <f>F91</f>
        <v>250</v>
      </c>
      <c r="G90" s="81">
        <f>G91</f>
        <v>250</v>
      </c>
    </row>
    <row r="91" spans="1:7" s="32" customFormat="1" ht="15.75" customHeight="1" thickTop="1">
      <c r="A91" s="153">
        <v>85203</v>
      </c>
      <c r="B91" s="158" t="s">
        <v>48</v>
      </c>
      <c r="C91" s="201"/>
      <c r="D91" s="154">
        <f>D92</f>
        <v>0</v>
      </c>
      <c r="E91" s="236"/>
      <c r="F91" s="159">
        <f>F93+F92</f>
        <v>250</v>
      </c>
      <c r="G91" s="71">
        <f>G93+G92</f>
        <v>250</v>
      </c>
    </row>
    <row r="92" spans="1:7" s="32" customFormat="1" ht="16.5" customHeight="1">
      <c r="A92" s="72">
        <v>4210</v>
      </c>
      <c r="B92" s="108" t="s">
        <v>20</v>
      </c>
      <c r="C92" s="200"/>
      <c r="D92" s="93"/>
      <c r="E92" s="237"/>
      <c r="F92" s="78">
        <v>250</v>
      </c>
      <c r="G92" s="99"/>
    </row>
    <row r="93" spans="1:7" s="32" customFormat="1" ht="27" customHeight="1" thickBot="1">
      <c r="A93" s="72">
        <v>4290</v>
      </c>
      <c r="B93" s="85" t="s">
        <v>49</v>
      </c>
      <c r="C93" s="200"/>
      <c r="D93" s="93"/>
      <c r="E93" s="237"/>
      <c r="F93" s="78"/>
      <c r="G93" s="95">
        <v>250</v>
      </c>
    </row>
    <row r="94" spans="1:7" s="32" customFormat="1" ht="29.25" customHeight="1" thickBot="1" thickTop="1">
      <c r="A94" s="83">
        <v>854</v>
      </c>
      <c r="B94" s="354" t="s">
        <v>86</v>
      </c>
      <c r="C94" s="355" t="s">
        <v>61</v>
      </c>
      <c r="D94" s="91"/>
      <c r="E94" s="235"/>
      <c r="F94" s="76">
        <f>F95+F98</f>
        <v>7470</v>
      </c>
      <c r="G94" s="356">
        <f>G95+G98</f>
        <v>7470</v>
      </c>
    </row>
    <row r="95" spans="1:7" s="32" customFormat="1" ht="18" customHeight="1" thickTop="1">
      <c r="A95" s="84">
        <v>85401</v>
      </c>
      <c r="B95" s="289" t="s">
        <v>101</v>
      </c>
      <c r="C95" s="290"/>
      <c r="D95" s="92"/>
      <c r="E95" s="291"/>
      <c r="F95" s="75">
        <f>F96</f>
        <v>7120</v>
      </c>
      <c r="G95" s="116">
        <f>G97</f>
        <v>7120</v>
      </c>
    </row>
    <row r="96" spans="1:7" s="32" customFormat="1" ht="14.25" customHeight="1">
      <c r="A96" s="72">
        <v>4040</v>
      </c>
      <c r="B96" s="108" t="s">
        <v>57</v>
      </c>
      <c r="C96" s="288"/>
      <c r="D96" s="93"/>
      <c r="E96" s="237"/>
      <c r="F96" s="78">
        <v>7120</v>
      </c>
      <c r="G96" s="95"/>
    </row>
    <row r="97" spans="1:7" s="32" customFormat="1" ht="15" customHeight="1">
      <c r="A97" s="72">
        <v>4440</v>
      </c>
      <c r="B97" s="281" t="s">
        <v>72</v>
      </c>
      <c r="C97" s="288"/>
      <c r="D97" s="93"/>
      <c r="E97" s="237"/>
      <c r="F97" s="78"/>
      <c r="G97" s="95">
        <v>7120</v>
      </c>
    </row>
    <row r="98" spans="1:7" s="32" customFormat="1" ht="18" customHeight="1">
      <c r="A98" s="79">
        <v>85417</v>
      </c>
      <c r="B98" s="271" t="s">
        <v>87</v>
      </c>
      <c r="C98" s="292"/>
      <c r="D98" s="264"/>
      <c r="E98" s="265"/>
      <c r="F98" s="80">
        <f>F99</f>
        <v>350</v>
      </c>
      <c r="G98" s="266">
        <f>G100</f>
        <v>350</v>
      </c>
    </row>
    <row r="99" spans="1:7" s="32" customFormat="1" ht="15" customHeight="1">
      <c r="A99" s="72">
        <v>4040</v>
      </c>
      <c r="B99" s="108" t="s">
        <v>57</v>
      </c>
      <c r="C99" s="293"/>
      <c r="D99" s="267"/>
      <c r="E99" s="268"/>
      <c r="F99" s="78">
        <v>350</v>
      </c>
      <c r="G99" s="269"/>
    </row>
    <row r="100" spans="1:7" s="32" customFormat="1" ht="15.75" customHeight="1" thickBot="1">
      <c r="A100" s="72">
        <v>4440</v>
      </c>
      <c r="B100" s="281" t="s">
        <v>72</v>
      </c>
      <c r="C100" s="288"/>
      <c r="D100" s="93"/>
      <c r="E100" s="237"/>
      <c r="F100" s="78"/>
      <c r="G100" s="95">
        <v>350</v>
      </c>
    </row>
    <row r="101" spans="1:7" s="111" customFormat="1" ht="30.75" customHeight="1" thickBot="1" thickTop="1">
      <c r="A101" s="83">
        <v>900</v>
      </c>
      <c r="B101" s="107" t="s">
        <v>43</v>
      </c>
      <c r="C101" s="198" t="s">
        <v>39</v>
      </c>
      <c r="D101" s="91"/>
      <c r="E101" s="235"/>
      <c r="F101" s="76"/>
      <c r="G101" s="81">
        <f>G102</f>
        <v>21700</v>
      </c>
    </row>
    <row r="102" spans="1:7" s="111" customFormat="1" ht="17.25" customHeight="1" thickTop="1">
      <c r="A102" s="79">
        <v>90095</v>
      </c>
      <c r="B102" s="271" t="s">
        <v>7</v>
      </c>
      <c r="C102" s="272"/>
      <c r="D102" s="273"/>
      <c r="E102" s="274"/>
      <c r="F102" s="80"/>
      <c r="G102" s="275">
        <f>G103+G104+G105</f>
        <v>21700</v>
      </c>
    </row>
    <row r="103" spans="1:7" s="111" customFormat="1" ht="18" customHeight="1">
      <c r="A103" s="72">
        <v>4270</v>
      </c>
      <c r="B103" s="108" t="s">
        <v>117</v>
      </c>
      <c r="C103" s="167"/>
      <c r="D103" s="270"/>
      <c r="E103" s="238"/>
      <c r="F103" s="78"/>
      <c r="G103" s="211">
        <v>4400</v>
      </c>
    </row>
    <row r="104" spans="1:7" s="111" customFormat="1" ht="15.75" customHeight="1">
      <c r="A104" s="72">
        <v>4270</v>
      </c>
      <c r="B104" s="108" t="s">
        <v>118</v>
      </c>
      <c r="C104" s="167"/>
      <c r="D104" s="270"/>
      <c r="E104" s="238"/>
      <c r="F104" s="78"/>
      <c r="G104" s="211">
        <v>13800</v>
      </c>
    </row>
    <row r="105" spans="1:7" s="111" customFormat="1" ht="16.5" customHeight="1" thickBot="1">
      <c r="A105" s="72">
        <v>4270</v>
      </c>
      <c r="B105" s="108" t="s">
        <v>119</v>
      </c>
      <c r="C105" s="167"/>
      <c r="D105" s="270"/>
      <c r="E105" s="238"/>
      <c r="F105" s="78"/>
      <c r="G105" s="211">
        <v>3500</v>
      </c>
    </row>
    <row r="106" spans="1:7" s="32" customFormat="1" ht="20.25" customHeight="1" thickBot="1" thickTop="1">
      <c r="A106" s="42"/>
      <c r="B106" s="43" t="s">
        <v>8</v>
      </c>
      <c r="C106" s="243"/>
      <c r="D106" s="202">
        <f>D10+D16+D90+D101</f>
        <v>0</v>
      </c>
      <c r="E106" s="191">
        <f>E10+E16+E90+E101+E31+E34</f>
        <v>100</v>
      </c>
      <c r="F106" s="226">
        <f>F10+F16+F31+F34+F90+F94+F101</f>
        <v>1350133</v>
      </c>
      <c r="G106" s="294">
        <f>G10+G16+G31+G34+G90+G94+G101</f>
        <v>1349123</v>
      </c>
    </row>
    <row r="107" spans="1:7" s="32" customFormat="1" ht="15" customHeight="1" thickBot="1" thickTop="1">
      <c r="A107" s="47"/>
      <c r="B107" s="48" t="s">
        <v>15</v>
      </c>
      <c r="C107" s="169"/>
      <c r="D107" s="162"/>
      <c r="E107" s="48"/>
      <c r="F107" s="242">
        <f>G106-F106</f>
        <v>-1010</v>
      </c>
      <c r="G107" s="106"/>
    </row>
    <row r="108" spans="1:7" s="32" customFormat="1" ht="15" thickTop="1">
      <c r="A108" s="16"/>
      <c r="B108" s="16"/>
      <c r="C108" s="170"/>
      <c r="D108" s="16"/>
      <c r="E108" s="16"/>
      <c r="F108" s="16"/>
      <c r="G108" s="16"/>
    </row>
    <row r="109" spans="1:7" s="32" customFormat="1" ht="21" customHeight="1">
      <c r="A109" s="16"/>
      <c r="B109" s="16"/>
      <c r="C109" s="170"/>
      <c r="D109" s="16"/>
      <c r="E109" s="16"/>
      <c r="F109" s="16"/>
      <c r="G109" s="16"/>
    </row>
    <row r="110" spans="1:7" s="32" customFormat="1" ht="14.25">
      <c r="A110" s="16"/>
      <c r="B110" s="16"/>
      <c r="C110" s="170"/>
      <c r="D110" s="16"/>
      <c r="E110" s="16"/>
      <c r="F110" s="16"/>
      <c r="G110" s="16"/>
    </row>
    <row r="111" spans="1:7" s="32" customFormat="1" ht="14.25">
      <c r="A111" s="16"/>
      <c r="B111" s="16"/>
      <c r="C111" s="170"/>
      <c r="D111" s="16"/>
      <c r="E111" s="16"/>
      <c r="F111" s="16"/>
      <c r="G111" s="16"/>
    </row>
    <row r="112" spans="1:7" s="32" customFormat="1" ht="14.25">
      <c r="A112" s="16"/>
      <c r="B112" s="16"/>
      <c r="C112" s="170"/>
      <c r="D112" s="16"/>
      <c r="E112" s="16"/>
      <c r="F112" s="16"/>
      <c r="G112" s="16"/>
    </row>
    <row r="113" spans="1:7" s="32" customFormat="1" ht="16.5" customHeight="1">
      <c r="A113" s="16"/>
      <c r="B113" s="16"/>
      <c r="C113" s="170"/>
      <c r="D113" s="16"/>
      <c r="E113" s="16"/>
      <c r="F113" s="16"/>
      <c r="G113" s="16"/>
    </row>
    <row r="114" spans="1:7" s="111" customFormat="1" ht="15">
      <c r="A114" s="16"/>
      <c r="B114" s="16"/>
      <c r="C114" s="170"/>
      <c r="D114" s="16"/>
      <c r="E114" s="16"/>
      <c r="F114" s="16"/>
      <c r="G114" s="16"/>
    </row>
    <row r="115" spans="1:7" s="111" customFormat="1" ht="15.75">
      <c r="A115" s="1"/>
      <c r="B115" s="1"/>
      <c r="C115" s="164"/>
      <c r="D115" s="1"/>
      <c r="E115" s="1"/>
      <c r="F115" s="1"/>
      <c r="G115" s="1"/>
    </row>
    <row r="116" spans="1:7" s="111" customFormat="1" ht="15.75">
      <c r="A116" s="1"/>
      <c r="B116" s="1"/>
      <c r="C116" s="164"/>
      <c r="D116" s="1"/>
      <c r="E116" s="1"/>
      <c r="F116" s="1"/>
      <c r="G116" s="1"/>
    </row>
    <row r="117" spans="1:7" s="46" customFormat="1" ht="15.75">
      <c r="A117" s="1"/>
      <c r="B117" s="1"/>
      <c r="C117" s="164"/>
      <c r="D117" s="1"/>
      <c r="E117" s="1"/>
      <c r="F117" s="1"/>
      <c r="G117" s="1"/>
    </row>
    <row r="118" spans="1:7" s="50" customFormat="1" ht="15.75">
      <c r="A118" s="1"/>
      <c r="B118" s="1"/>
      <c r="C118" s="164"/>
      <c r="D118" s="1"/>
      <c r="E118" s="1"/>
      <c r="F118" s="1"/>
      <c r="G118" s="1"/>
    </row>
    <row r="119" spans="1:7" s="16" customFormat="1" ht="15.75">
      <c r="A119" s="1"/>
      <c r="B119" s="1"/>
      <c r="C119" s="164"/>
      <c r="D119" s="1"/>
      <c r="E119" s="1"/>
      <c r="F119" s="1"/>
      <c r="G119" s="1"/>
    </row>
    <row r="120" spans="1:7" s="16" customFormat="1" ht="15.75">
      <c r="A120" s="1"/>
      <c r="B120" s="1"/>
      <c r="C120" s="164"/>
      <c r="D120" s="1"/>
      <c r="E120" s="1"/>
      <c r="F120" s="1"/>
      <c r="G120" s="1"/>
    </row>
    <row r="121" spans="1:7" s="16" customFormat="1" ht="15.75">
      <c r="A121" s="1"/>
      <c r="B121" s="1"/>
      <c r="C121" s="164"/>
      <c r="D121" s="1"/>
      <c r="E121" s="1"/>
      <c r="F121" s="1"/>
      <c r="G121" s="1"/>
    </row>
    <row r="122" spans="1:7" s="16" customFormat="1" ht="15.75">
      <c r="A122" s="1"/>
      <c r="B122" s="1"/>
      <c r="C122" s="164"/>
      <c r="D122" s="1"/>
      <c r="E122" s="1"/>
      <c r="F122" s="1"/>
      <c r="G122" s="1"/>
    </row>
    <row r="123" spans="1:7" s="16" customFormat="1" ht="15.75">
      <c r="A123" s="1"/>
      <c r="B123" s="1"/>
      <c r="C123" s="164"/>
      <c r="D123" s="1"/>
      <c r="E123" s="1"/>
      <c r="F123" s="1"/>
      <c r="G123" s="1"/>
    </row>
    <row r="124" spans="1:7" s="16" customFormat="1" ht="15.75">
      <c r="A124" s="1"/>
      <c r="B124" s="1"/>
      <c r="C124" s="164"/>
      <c r="D124" s="1"/>
      <c r="E124" s="1"/>
      <c r="F124" s="1"/>
      <c r="G124" s="1"/>
    </row>
    <row r="125" spans="1:7" s="16" customFormat="1" ht="15.75">
      <c r="A125" s="1"/>
      <c r="B125" s="1"/>
      <c r="C125" s="164"/>
      <c r="D125" s="1"/>
      <c r="E125" s="1"/>
      <c r="F125" s="1"/>
      <c r="G125" s="1"/>
    </row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06"/>
  <sheetViews>
    <sheetView workbookViewId="0" topLeftCell="A1">
      <selection activeCell="G3" sqref="G3"/>
    </sheetView>
  </sheetViews>
  <sheetFormatPr defaultColWidth="9.00390625" defaultRowHeight="12.75"/>
  <cols>
    <col min="1" max="1" width="6.75390625" style="1" customWidth="1"/>
    <col min="2" max="2" width="7.875" style="1" customWidth="1"/>
    <col min="3" max="3" width="33.625" style="1" customWidth="1"/>
    <col min="4" max="4" width="6.875" style="1" customWidth="1"/>
    <col min="5" max="5" width="11.25390625" style="1" hidden="1" customWidth="1"/>
    <col min="6" max="6" width="13.25390625" style="1" hidden="1" customWidth="1"/>
    <col min="7" max="7" width="14.75390625" style="1" customWidth="1"/>
    <col min="8" max="8" width="15.875" style="1" customWidth="1"/>
    <col min="9" max="16384" width="10.00390625" style="1" customWidth="1"/>
  </cols>
  <sheetData>
    <row r="1" spans="3:7" ht="15.75">
      <c r="C1" s="69"/>
      <c r="D1" s="10"/>
      <c r="E1" s="10"/>
      <c r="F1" s="10"/>
      <c r="G1" s="10" t="s">
        <v>121</v>
      </c>
    </row>
    <row r="2" spans="2:7" ht="14.25" customHeight="1">
      <c r="B2" s="3"/>
      <c r="C2" s="4"/>
      <c r="D2" s="22"/>
      <c r="E2" s="22"/>
      <c r="F2" s="22"/>
      <c r="G2" s="22" t="s">
        <v>157</v>
      </c>
    </row>
    <row r="3" spans="2:7" ht="13.5" customHeight="1">
      <c r="B3" s="3"/>
      <c r="C3" s="4"/>
      <c r="D3" s="22"/>
      <c r="E3" s="22"/>
      <c r="F3" s="22"/>
      <c r="G3" s="22" t="s">
        <v>13</v>
      </c>
    </row>
    <row r="4" spans="2:7" ht="15" customHeight="1">
      <c r="B4" s="3"/>
      <c r="C4" s="4"/>
      <c r="D4" s="22"/>
      <c r="E4" s="22"/>
      <c r="F4" s="22"/>
      <c r="G4" s="22" t="s">
        <v>156</v>
      </c>
    </row>
    <row r="5" spans="2:7" ht="9" customHeight="1">
      <c r="B5" s="3"/>
      <c r="C5" s="4"/>
      <c r="D5" s="22"/>
      <c r="E5" s="22"/>
      <c r="F5" s="22"/>
      <c r="G5" s="5"/>
    </row>
    <row r="6" spans="2:8" s="11" customFormat="1" ht="43.5" customHeight="1">
      <c r="B6" s="6" t="s">
        <v>107</v>
      </c>
      <c r="C6" s="7"/>
      <c r="D6" s="8"/>
      <c r="E6" s="8"/>
      <c r="F6" s="8"/>
      <c r="G6" s="8"/>
      <c r="H6" s="8"/>
    </row>
    <row r="7" spans="2:8" s="11" customFormat="1" ht="16.5" customHeight="1" thickBot="1">
      <c r="B7" s="6"/>
      <c r="C7" s="7"/>
      <c r="D7" s="8"/>
      <c r="E7" s="8"/>
      <c r="F7" s="8"/>
      <c r="G7" s="8"/>
      <c r="H7" s="33" t="s">
        <v>10</v>
      </c>
    </row>
    <row r="8" spans="2:8" s="12" customFormat="1" ht="21.75" customHeight="1">
      <c r="B8" s="24" t="s">
        <v>0</v>
      </c>
      <c r="C8" s="31" t="s">
        <v>1</v>
      </c>
      <c r="D8" s="18" t="s">
        <v>2</v>
      </c>
      <c r="E8" s="378" t="s">
        <v>14</v>
      </c>
      <c r="F8" s="379"/>
      <c r="G8" s="45" t="s">
        <v>3</v>
      </c>
      <c r="H8" s="36"/>
    </row>
    <row r="9" spans="2:8" s="12" customFormat="1" ht="14.25" customHeight="1">
      <c r="B9" s="179" t="s">
        <v>4</v>
      </c>
      <c r="C9" s="180"/>
      <c r="D9" s="181" t="s">
        <v>5</v>
      </c>
      <c r="E9" s="178" t="s">
        <v>9</v>
      </c>
      <c r="F9" s="97" t="s">
        <v>6</v>
      </c>
      <c r="G9" s="128" t="s">
        <v>9</v>
      </c>
      <c r="H9" s="123" t="s">
        <v>6</v>
      </c>
    </row>
    <row r="10" spans="2:8" s="21" customFormat="1" ht="11.25" customHeight="1" thickBot="1">
      <c r="B10" s="29">
        <v>1</v>
      </c>
      <c r="C10" s="68">
        <v>2</v>
      </c>
      <c r="D10" s="141">
        <v>3</v>
      </c>
      <c r="E10" s="30"/>
      <c r="F10" s="182">
        <v>4</v>
      </c>
      <c r="G10" s="140">
        <v>4</v>
      </c>
      <c r="H10" s="103">
        <v>5</v>
      </c>
    </row>
    <row r="11" spans="2:8" s="32" customFormat="1" ht="18.75" customHeight="1" thickBot="1" thickTop="1">
      <c r="B11" s="83">
        <v>801</v>
      </c>
      <c r="C11" s="160" t="s">
        <v>60</v>
      </c>
      <c r="D11" s="198" t="s">
        <v>61</v>
      </c>
      <c r="E11" s="183"/>
      <c r="F11" s="184"/>
      <c r="G11" s="76">
        <f>G12+G22+G31+G35+G38+G44+G52+G55+G64</f>
        <v>1475647</v>
      </c>
      <c r="H11" s="81">
        <f>H12+H22+H31+H35+H38+H44+H52+H55+H64</f>
        <v>1476557</v>
      </c>
    </row>
    <row r="12" spans="2:8" s="32" customFormat="1" ht="16.5" customHeight="1" thickTop="1">
      <c r="B12" s="84">
        <v>80102</v>
      </c>
      <c r="C12" s="115" t="s">
        <v>88</v>
      </c>
      <c r="D12" s="297"/>
      <c r="E12" s="177"/>
      <c r="F12" s="185"/>
      <c r="G12" s="75"/>
      <c r="H12" s="82">
        <f>SUM(H13:H21)</f>
        <v>23240</v>
      </c>
    </row>
    <row r="13" spans="2:8" s="32" customFormat="1" ht="15" customHeight="1">
      <c r="B13" s="72">
        <v>4010</v>
      </c>
      <c r="C13" s="74" t="s">
        <v>82</v>
      </c>
      <c r="D13" s="222"/>
      <c r="E13" s="77"/>
      <c r="F13" s="186"/>
      <c r="G13" s="78"/>
      <c r="H13" s="126">
        <v>6300</v>
      </c>
    </row>
    <row r="14" spans="2:8" s="32" customFormat="1" ht="15" customHeight="1">
      <c r="B14" s="72">
        <v>4040</v>
      </c>
      <c r="C14" s="74" t="s">
        <v>57</v>
      </c>
      <c r="D14" s="222"/>
      <c r="E14" s="77"/>
      <c r="F14" s="186"/>
      <c r="G14" s="78"/>
      <c r="H14" s="126">
        <v>740</v>
      </c>
    </row>
    <row r="15" spans="2:8" s="32" customFormat="1" ht="15.75" customHeight="1">
      <c r="B15" s="72">
        <v>4110</v>
      </c>
      <c r="C15" s="74" t="s">
        <v>24</v>
      </c>
      <c r="D15" s="222"/>
      <c r="E15" s="77"/>
      <c r="F15" s="186"/>
      <c r="G15" s="78"/>
      <c r="H15" s="126">
        <v>1000</v>
      </c>
    </row>
    <row r="16" spans="2:8" s="32" customFormat="1" ht="15.75" customHeight="1">
      <c r="B16" s="72">
        <v>4120</v>
      </c>
      <c r="C16" s="74" t="s">
        <v>25</v>
      </c>
      <c r="D16" s="222"/>
      <c r="E16" s="77"/>
      <c r="F16" s="186"/>
      <c r="G16" s="78"/>
      <c r="H16" s="126">
        <v>200</v>
      </c>
    </row>
    <row r="17" spans="2:8" s="32" customFormat="1" ht="15" customHeight="1">
      <c r="B17" s="72">
        <v>4210</v>
      </c>
      <c r="C17" s="74" t="s">
        <v>20</v>
      </c>
      <c r="D17" s="222"/>
      <c r="E17" s="77"/>
      <c r="F17" s="186"/>
      <c r="G17" s="78"/>
      <c r="H17" s="126">
        <v>4000</v>
      </c>
    </row>
    <row r="18" spans="2:8" s="32" customFormat="1" ht="16.5" customHeight="1">
      <c r="B18" s="72">
        <v>4300</v>
      </c>
      <c r="C18" s="74" t="s">
        <v>11</v>
      </c>
      <c r="D18" s="222"/>
      <c r="E18" s="77"/>
      <c r="F18" s="186"/>
      <c r="G18" s="78"/>
      <c r="H18" s="126">
        <v>4300</v>
      </c>
    </row>
    <row r="19" spans="2:8" s="32" customFormat="1" ht="48" customHeight="1">
      <c r="B19" s="72">
        <v>4360</v>
      </c>
      <c r="C19" s="74" t="s">
        <v>90</v>
      </c>
      <c r="D19" s="222"/>
      <c r="E19" s="77"/>
      <c r="F19" s="280"/>
      <c r="G19" s="78"/>
      <c r="H19" s="126">
        <v>100</v>
      </c>
    </row>
    <row r="20" spans="2:8" s="32" customFormat="1" ht="18" customHeight="1">
      <c r="B20" s="72">
        <v>4410</v>
      </c>
      <c r="C20" s="74" t="s">
        <v>79</v>
      </c>
      <c r="D20" s="222"/>
      <c r="E20" s="77"/>
      <c r="F20" s="186"/>
      <c r="G20" s="78"/>
      <c r="H20" s="126">
        <v>3000</v>
      </c>
    </row>
    <row r="21" spans="2:8" s="32" customFormat="1" ht="15.75" customHeight="1">
      <c r="B21" s="72">
        <v>4440</v>
      </c>
      <c r="C21" s="74" t="s">
        <v>72</v>
      </c>
      <c r="D21" s="222"/>
      <c r="E21" s="77"/>
      <c r="F21" s="186"/>
      <c r="G21" s="78"/>
      <c r="H21" s="126">
        <v>3600</v>
      </c>
    </row>
    <row r="22" spans="2:8" s="32" customFormat="1" ht="17.25" customHeight="1">
      <c r="B22" s="79">
        <v>80111</v>
      </c>
      <c r="C22" s="298" t="s">
        <v>91</v>
      </c>
      <c r="D22" s="299"/>
      <c r="E22" s="300"/>
      <c r="F22" s="301"/>
      <c r="G22" s="80">
        <f>SUM(G23:G30)</f>
        <v>940</v>
      </c>
      <c r="H22" s="71">
        <f>SUM(H23:H30)</f>
        <v>23400</v>
      </c>
    </row>
    <row r="23" spans="2:8" s="32" customFormat="1" ht="28.5" customHeight="1">
      <c r="B23" s="72">
        <v>4010</v>
      </c>
      <c r="C23" s="74" t="s">
        <v>82</v>
      </c>
      <c r="D23" s="222"/>
      <c r="E23" s="77"/>
      <c r="F23" s="186"/>
      <c r="G23" s="78"/>
      <c r="H23" s="126">
        <v>6200</v>
      </c>
    </row>
    <row r="24" spans="2:8" s="32" customFormat="1" ht="15.75" customHeight="1">
      <c r="B24" s="72">
        <v>4040</v>
      </c>
      <c r="C24" s="74" t="s">
        <v>57</v>
      </c>
      <c r="D24" s="222"/>
      <c r="E24" s="77"/>
      <c r="F24" s="186"/>
      <c r="G24" s="78">
        <v>940</v>
      </c>
      <c r="H24" s="126"/>
    </row>
    <row r="25" spans="2:8" s="32" customFormat="1" ht="18.75" customHeight="1">
      <c r="B25" s="72">
        <v>4110</v>
      </c>
      <c r="C25" s="74" t="s">
        <v>24</v>
      </c>
      <c r="D25" s="222"/>
      <c r="E25" s="77"/>
      <c r="F25" s="186"/>
      <c r="G25" s="78"/>
      <c r="H25" s="126">
        <v>1000</v>
      </c>
    </row>
    <row r="26" spans="2:8" s="32" customFormat="1" ht="14.25" customHeight="1">
      <c r="B26" s="72">
        <v>4120</v>
      </c>
      <c r="C26" s="74" t="s">
        <v>89</v>
      </c>
      <c r="D26" s="222"/>
      <c r="E26" s="77"/>
      <c r="F26" s="186"/>
      <c r="G26" s="78"/>
      <c r="H26" s="126">
        <v>100</v>
      </c>
    </row>
    <row r="27" spans="2:8" s="32" customFormat="1" ht="15" customHeight="1">
      <c r="B27" s="72">
        <v>4210</v>
      </c>
      <c r="C27" s="74" t="s">
        <v>20</v>
      </c>
      <c r="D27" s="222"/>
      <c r="E27" s="77"/>
      <c r="F27" s="186"/>
      <c r="G27" s="78"/>
      <c r="H27" s="126">
        <v>6000</v>
      </c>
    </row>
    <row r="28" spans="2:8" s="32" customFormat="1" ht="16.5" customHeight="1">
      <c r="B28" s="72">
        <v>4300</v>
      </c>
      <c r="C28" s="74" t="s">
        <v>11</v>
      </c>
      <c r="D28" s="222"/>
      <c r="E28" s="77"/>
      <c r="F28" s="186"/>
      <c r="G28" s="78"/>
      <c r="H28" s="126">
        <v>4300</v>
      </c>
    </row>
    <row r="29" spans="2:8" s="32" customFormat="1" ht="43.5" customHeight="1">
      <c r="B29" s="72">
        <v>4360</v>
      </c>
      <c r="C29" s="74" t="s">
        <v>90</v>
      </c>
      <c r="D29" s="222"/>
      <c r="E29" s="77"/>
      <c r="F29" s="186"/>
      <c r="G29" s="78"/>
      <c r="H29" s="126">
        <v>100</v>
      </c>
    </row>
    <row r="30" spans="2:8" s="32" customFormat="1" ht="15" customHeight="1">
      <c r="B30" s="72">
        <v>4440</v>
      </c>
      <c r="C30" s="74" t="s">
        <v>72</v>
      </c>
      <c r="D30" s="222"/>
      <c r="E30" s="77"/>
      <c r="F30" s="186"/>
      <c r="G30" s="78"/>
      <c r="H30" s="126">
        <v>5700</v>
      </c>
    </row>
    <row r="31" spans="2:8" s="32" customFormat="1" ht="18.75" customHeight="1">
      <c r="B31" s="79">
        <v>80120</v>
      </c>
      <c r="C31" s="298" t="s">
        <v>92</v>
      </c>
      <c r="D31" s="299"/>
      <c r="E31" s="300"/>
      <c r="F31" s="301"/>
      <c r="G31" s="80">
        <f>G32</f>
        <v>27944</v>
      </c>
      <c r="H31" s="302">
        <f>H33+H34</f>
        <v>28087</v>
      </c>
    </row>
    <row r="32" spans="2:8" s="32" customFormat="1" ht="17.25" customHeight="1">
      <c r="B32" s="72">
        <v>4040</v>
      </c>
      <c r="C32" s="74" t="s">
        <v>57</v>
      </c>
      <c r="D32" s="222"/>
      <c r="E32" s="77"/>
      <c r="F32" s="186"/>
      <c r="G32" s="78">
        <v>27944</v>
      </c>
      <c r="H32" s="126"/>
    </row>
    <row r="33" spans="2:8" s="32" customFormat="1" ht="18.75" customHeight="1">
      <c r="B33" s="72">
        <v>4210</v>
      </c>
      <c r="C33" s="74" t="s">
        <v>20</v>
      </c>
      <c r="D33" s="222"/>
      <c r="E33" s="77"/>
      <c r="F33" s="186"/>
      <c r="G33" s="78"/>
      <c r="H33" s="126">
        <v>4500</v>
      </c>
    </row>
    <row r="34" spans="2:8" s="32" customFormat="1" ht="14.25" customHeight="1">
      <c r="B34" s="72">
        <v>4440</v>
      </c>
      <c r="C34" s="74" t="s">
        <v>72</v>
      </c>
      <c r="D34" s="222"/>
      <c r="E34" s="77"/>
      <c r="F34" s="186"/>
      <c r="G34" s="78"/>
      <c r="H34" s="126">
        <v>23587</v>
      </c>
    </row>
    <row r="35" spans="2:8" s="32" customFormat="1" ht="17.25" customHeight="1">
      <c r="B35" s="79">
        <v>80123</v>
      </c>
      <c r="C35" s="298" t="s">
        <v>93</v>
      </c>
      <c r="D35" s="299"/>
      <c r="E35" s="300"/>
      <c r="F35" s="301"/>
      <c r="G35" s="80">
        <f>G36</f>
        <v>11081</v>
      </c>
      <c r="H35" s="302">
        <f>H37</f>
        <v>4420</v>
      </c>
    </row>
    <row r="36" spans="2:8" s="32" customFormat="1" ht="18" customHeight="1">
      <c r="B36" s="72">
        <v>4040</v>
      </c>
      <c r="C36" s="74" t="s">
        <v>57</v>
      </c>
      <c r="D36" s="222"/>
      <c r="E36" s="77"/>
      <c r="F36" s="186"/>
      <c r="G36" s="78">
        <v>11081</v>
      </c>
      <c r="H36" s="126"/>
    </row>
    <row r="37" spans="2:8" s="32" customFormat="1" ht="15.75" customHeight="1">
      <c r="B37" s="72">
        <v>4440</v>
      </c>
      <c r="C37" s="74" t="s">
        <v>72</v>
      </c>
      <c r="D37" s="222"/>
      <c r="E37" s="77"/>
      <c r="F37" s="186"/>
      <c r="G37" s="78"/>
      <c r="H37" s="126">
        <v>4420</v>
      </c>
    </row>
    <row r="38" spans="2:8" s="32" customFormat="1" ht="16.5" customHeight="1">
      <c r="B38" s="79">
        <v>80130</v>
      </c>
      <c r="C38" s="298" t="s">
        <v>94</v>
      </c>
      <c r="D38" s="299"/>
      <c r="E38" s="300"/>
      <c r="F38" s="301"/>
      <c r="G38" s="80">
        <f>G39+G40</f>
        <v>31290</v>
      </c>
      <c r="H38" s="302">
        <f>H41+H42</f>
        <v>38226</v>
      </c>
    </row>
    <row r="39" spans="2:8" s="32" customFormat="1" ht="16.5" customHeight="1">
      <c r="B39" s="72">
        <v>4040</v>
      </c>
      <c r="C39" s="74" t="s">
        <v>57</v>
      </c>
      <c r="D39" s="222"/>
      <c r="E39" s="77"/>
      <c r="F39" s="186"/>
      <c r="G39" s="78">
        <v>15090</v>
      </c>
      <c r="H39" s="126"/>
    </row>
    <row r="40" spans="2:8" s="32" customFormat="1" ht="14.25" customHeight="1">
      <c r="B40" s="322">
        <v>4210</v>
      </c>
      <c r="C40" s="323" t="s">
        <v>20</v>
      </c>
      <c r="D40" s="324"/>
      <c r="E40" s="325"/>
      <c r="F40" s="326"/>
      <c r="G40" s="327">
        <v>16200</v>
      </c>
      <c r="H40" s="328"/>
    </row>
    <row r="41" spans="2:8" s="32" customFormat="1" ht="17.25" customHeight="1">
      <c r="B41" s="348">
        <v>4440</v>
      </c>
      <c r="C41" s="370" t="s">
        <v>72</v>
      </c>
      <c r="D41" s="371"/>
      <c r="E41" s="372"/>
      <c r="F41" s="373"/>
      <c r="G41" s="353"/>
      <c r="H41" s="374">
        <v>22026</v>
      </c>
    </row>
    <row r="42" spans="2:8" s="32" customFormat="1" ht="28.5" customHeight="1">
      <c r="B42" s="72">
        <v>6050</v>
      </c>
      <c r="C42" s="74" t="s">
        <v>22</v>
      </c>
      <c r="D42" s="222"/>
      <c r="E42" s="77"/>
      <c r="F42" s="186"/>
      <c r="G42" s="78"/>
      <c r="H42" s="126">
        <v>16200</v>
      </c>
    </row>
    <row r="43" spans="2:8" s="32" customFormat="1" ht="16.5" customHeight="1">
      <c r="B43" s="337"/>
      <c r="C43" s="343" t="s">
        <v>125</v>
      </c>
      <c r="D43" s="344"/>
      <c r="E43" s="345"/>
      <c r="F43" s="346"/>
      <c r="G43" s="339"/>
      <c r="H43" s="347"/>
    </row>
    <row r="44" spans="2:8" s="32" customFormat="1" ht="17.25" customHeight="1">
      <c r="B44" s="79">
        <v>80134</v>
      </c>
      <c r="C44" s="298" t="s">
        <v>95</v>
      </c>
      <c r="D44" s="299"/>
      <c r="E44" s="300"/>
      <c r="F44" s="301"/>
      <c r="G44" s="80">
        <f>SUM(G45:G51)</f>
        <v>15860</v>
      </c>
      <c r="H44" s="71">
        <f>SUM(H45:H51)</f>
        <v>9500</v>
      </c>
    </row>
    <row r="45" spans="2:8" s="32" customFormat="1" ht="19.5" customHeight="1">
      <c r="B45" s="72">
        <v>4010</v>
      </c>
      <c r="C45" s="74" t="s">
        <v>82</v>
      </c>
      <c r="D45" s="295"/>
      <c r="E45" s="259"/>
      <c r="F45" s="296"/>
      <c r="G45" s="78"/>
      <c r="H45" s="126">
        <v>3500</v>
      </c>
    </row>
    <row r="46" spans="2:8" s="32" customFormat="1" ht="15.75" customHeight="1">
      <c r="B46" s="72">
        <v>4040</v>
      </c>
      <c r="C46" s="74" t="s">
        <v>57</v>
      </c>
      <c r="D46" s="295"/>
      <c r="E46" s="259"/>
      <c r="F46" s="296"/>
      <c r="G46" s="78">
        <v>3760</v>
      </c>
      <c r="H46" s="126"/>
    </row>
    <row r="47" spans="2:8" s="32" customFormat="1" ht="18" customHeight="1">
      <c r="B47" s="72">
        <v>4110</v>
      </c>
      <c r="C47" s="74" t="s">
        <v>24</v>
      </c>
      <c r="D47" s="295"/>
      <c r="E47" s="259"/>
      <c r="F47" s="296"/>
      <c r="G47" s="78"/>
      <c r="H47" s="126">
        <v>500</v>
      </c>
    </row>
    <row r="48" spans="2:8" s="32" customFormat="1" ht="16.5" customHeight="1">
      <c r="B48" s="72">
        <v>4120</v>
      </c>
      <c r="C48" s="74" t="s">
        <v>25</v>
      </c>
      <c r="D48" s="295"/>
      <c r="E48" s="259"/>
      <c r="F48" s="296"/>
      <c r="G48" s="78"/>
      <c r="H48" s="126">
        <v>100</v>
      </c>
    </row>
    <row r="49" spans="2:8" s="32" customFormat="1" ht="16.5" customHeight="1">
      <c r="B49" s="72">
        <v>4210</v>
      </c>
      <c r="C49" s="74" t="s">
        <v>20</v>
      </c>
      <c r="D49" s="222"/>
      <c r="E49" s="77"/>
      <c r="F49" s="186"/>
      <c r="G49" s="78"/>
      <c r="H49" s="126">
        <v>3000</v>
      </c>
    </row>
    <row r="50" spans="2:8" s="32" customFormat="1" ht="16.5" customHeight="1">
      <c r="B50" s="72">
        <v>4300</v>
      </c>
      <c r="C50" s="74" t="s">
        <v>11</v>
      </c>
      <c r="D50" s="222"/>
      <c r="E50" s="77"/>
      <c r="F50" s="186"/>
      <c r="G50" s="78"/>
      <c r="H50" s="126">
        <v>2400</v>
      </c>
    </row>
    <row r="51" spans="2:8" s="32" customFormat="1" ht="16.5" customHeight="1">
      <c r="B51" s="72">
        <v>4440</v>
      </c>
      <c r="C51" s="74" t="s">
        <v>72</v>
      </c>
      <c r="D51" s="222"/>
      <c r="E51" s="77"/>
      <c r="F51" s="186"/>
      <c r="G51" s="78">
        <v>12100</v>
      </c>
      <c r="H51" s="126"/>
    </row>
    <row r="52" spans="2:8" s="32" customFormat="1" ht="30" customHeight="1">
      <c r="B52" s="79">
        <v>80140</v>
      </c>
      <c r="C52" s="298" t="s">
        <v>96</v>
      </c>
      <c r="D52" s="299"/>
      <c r="E52" s="300"/>
      <c r="F52" s="301"/>
      <c r="G52" s="80"/>
      <c r="H52" s="302">
        <f>H53+H54</f>
        <v>8414</v>
      </c>
    </row>
    <row r="53" spans="2:8" s="32" customFormat="1" ht="28.5" customHeight="1">
      <c r="B53" s="72">
        <v>3020</v>
      </c>
      <c r="C53" s="74" t="s">
        <v>97</v>
      </c>
      <c r="D53" s="222"/>
      <c r="E53" s="77"/>
      <c r="F53" s="186"/>
      <c r="G53" s="78"/>
      <c r="H53" s="126">
        <v>7000</v>
      </c>
    </row>
    <row r="54" spans="2:8" s="32" customFormat="1" ht="15.75" customHeight="1">
      <c r="B54" s="72">
        <v>4040</v>
      </c>
      <c r="C54" s="74" t="s">
        <v>57</v>
      </c>
      <c r="D54" s="222"/>
      <c r="E54" s="77"/>
      <c r="F54" s="186"/>
      <c r="G54" s="78"/>
      <c r="H54" s="126">
        <v>1414</v>
      </c>
    </row>
    <row r="55" spans="2:8" s="32" customFormat="1" ht="27.75" customHeight="1">
      <c r="B55" s="303">
        <v>80146</v>
      </c>
      <c r="C55" s="262" t="s">
        <v>98</v>
      </c>
      <c r="D55" s="299"/>
      <c r="E55" s="300"/>
      <c r="F55" s="301"/>
      <c r="G55" s="80">
        <f>SUM(G56:G63)</f>
        <v>162917</v>
      </c>
      <c r="H55" s="71">
        <f>SUM(H56:H63)</f>
        <v>163070</v>
      </c>
    </row>
    <row r="56" spans="2:8" s="32" customFormat="1" ht="14.25" customHeight="1">
      <c r="B56" s="72">
        <v>4040</v>
      </c>
      <c r="C56" s="74" t="s">
        <v>57</v>
      </c>
      <c r="D56" s="222"/>
      <c r="E56" s="77"/>
      <c r="F56" s="186"/>
      <c r="G56" s="78">
        <v>417</v>
      </c>
      <c r="H56" s="126"/>
    </row>
    <row r="57" spans="2:8" s="32" customFormat="1" ht="16.5" customHeight="1">
      <c r="B57" s="72">
        <v>4210</v>
      </c>
      <c r="C57" s="74" t="s">
        <v>20</v>
      </c>
      <c r="D57" s="222"/>
      <c r="E57" s="77"/>
      <c r="F57" s="186"/>
      <c r="G57" s="78"/>
      <c r="H57" s="126">
        <v>5800</v>
      </c>
    </row>
    <row r="58" spans="2:8" s="32" customFormat="1" ht="15.75" customHeight="1">
      <c r="B58" s="72">
        <v>4300</v>
      </c>
      <c r="C58" s="74" t="s">
        <v>11</v>
      </c>
      <c r="D58" s="222"/>
      <c r="E58" s="77"/>
      <c r="F58" s="186"/>
      <c r="G58" s="78">
        <v>162500</v>
      </c>
      <c r="H58" s="126">
        <v>84200</v>
      </c>
    </row>
    <row r="59" spans="2:8" s="32" customFormat="1" ht="17.25" customHeight="1">
      <c r="B59" s="72">
        <v>4410</v>
      </c>
      <c r="C59" s="74" t="s">
        <v>79</v>
      </c>
      <c r="D59" s="222"/>
      <c r="E59" s="77"/>
      <c r="F59" s="186"/>
      <c r="G59" s="78"/>
      <c r="H59" s="126">
        <v>20800</v>
      </c>
    </row>
    <row r="60" spans="2:8" s="32" customFormat="1" ht="13.5" customHeight="1">
      <c r="B60" s="72">
        <v>4440</v>
      </c>
      <c r="C60" s="74" t="s">
        <v>72</v>
      </c>
      <c r="D60" s="222"/>
      <c r="E60" s="77"/>
      <c r="F60" s="186"/>
      <c r="G60" s="78"/>
      <c r="H60" s="126">
        <v>570</v>
      </c>
    </row>
    <row r="61" spans="2:8" s="32" customFormat="1" ht="30.75" customHeight="1">
      <c r="B61" s="72">
        <v>4700</v>
      </c>
      <c r="C61" s="74" t="s">
        <v>152</v>
      </c>
      <c r="D61" s="222"/>
      <c r="E61" s="77"/>
      <c r="F61" s="186"/>
      <c r="G61" s="78"/>
      <c r="H61" s="126">
        <v>50000</v>
      </c>
    </row>
    <row r="62" spans="2:8" s="32" customFormat="1" ht="42.75" customHeight="1">
      <c r="B62" s="72">
        <v>4740</v>
      </c>
      <c r="C62" s="74" t="s">
        <v>69</v>
      </c>
      <c r="D62" s="222"/>
      <c r="E62" s="77"/>
      <c r="F62" s="186"/>
      <c r="G62" s="78"/>
      <c r="H62" s="126">
        <v>700</v>
      </c>
    </row>
    <row r="63" spans="2:8" s="32" customFormat="1" ht="30" customHeight="1">
      <c r="B63" s="72">
        <v>4750</v>
      </c>
      <c r="C63" s="74" t="s">
        <v>99</v>
      </c>
      <c r="D63" s="222"/>
      <c r="E63" s="77"/>
      <c r="F63" s="186"/>
      <c r="G63" s="78"/>
      <c r="H63" s="126">
        <v>1000</v>
      </c>
    </row>
    <row r="64" spans="2:8" s="32" customFormat="1" ht="17.25" customHeight="1">
      <c r="B64" s="79">
        <v>80195</v>
      </c>
      <c r="C64" s="298" t="s">
        <v>7</v>
      </c>
      <c r="D64" s="299"/>
      <c r="E64" s="300"/>
      <c r="F64" s="301"/>
      <c r="G64" s="80">
        <f>SUM(G65:G81)</f>
        <v>1225615</v>
      </c>
      <c r="H64" s="71">
        <f>H65+H68</f>
        <v>1178200</v>
      </c>
    </row>
    <row r="65" spans="2:8" s="32" customFormat="1" ht="16.5" customHeight="1">
      <c r="B65" s="72">
        <v>4210</v>
      </c>
      <c r="C65" s="74" t="s">
        <v>20</v>
      </c>
      <c r="D65" s="222"/>
      <c r="E65" s="77"/>
      <c r="F65" s="186"/>
      <c r="G65" s="78"/>
      <c r="H65" s="126">
        <v>8200</v>
      </c>
    </row>
    <row r="66" spans="2:8" s="32" customFormat="1" ht="15.75" customHeight="1">
      <c r="B66" s="72">
        <v>4300</v>
      </c>
      <c r="C66" s="74" t="s">
        <v>11</v>
      </c>
      <c r="D66" s="222"/>
      <c r="E66" s="77"/>
      <c r="F66" s="186"/>
      <c r="G66" s="78">
        <v>2043</v>
      </c>
      <c r="H66" s="126"/>
    </row>
    <row r="67" spans="2:8" s="32" customFormat="1" ht="30" customHeight="1">
      <c r="B67" s="72">
        <v>4750</v>
      </c>
      <c r="C67" s="74" t="s">
        <v>99</v>
      </c>
      <c r="D67" s="222"/>
      <c r="E67" s="77"/>
      <c r="F67" s="186"/>
      <c r="G67" s="78">
        <v>40000</v>
      </c>
      <c r="H67" s="126"/>
    </row>
    <row r="68" spans="2:8" s="32" customFormat="1" ht="29.25" customHeight="1">
      <c r="B68" s="72">
        <v>6050</v>
      </c>
      <c r="C68" s="74" t="s">
        <v>22</v>
      </c>
      <c r="D68" s="222"/>
      <c r="E68" s="77"/>
      <c r="F68" s="186"/>
      <c r="G68" s="78">
        <v>1150000</v>
      </c>
      <c r="H68" s="126">
        <f>SUM(H69:H80)</f>
        <v>1170000</v>
      </c>
    </row>
    <row r="69" spans="2:8" s="32" customFormat="1" ht="15.75" customHeight="1">
      <c r="B69" s="337"/>
      <c r="C69" s="343" t="s">
        <v>126</v>
      </c>
      <c r="D69" s="344"/>
      <c r="E69" s="345"/>
      <c r="F69" s="346"/>
      <c r="G69" s="339"/>
      <c r="H69" s="347">
        <v>60000</v>
      </c>
    </row>
    <row r="70" spans="2:8" s="32" customFormat="1" ht="14.25" customHeight="1">
      <c r="B70" s="337"/>
      <c r="C70" s="343" t="s">
        <v>127</v>
      </c>
      <c r="D70" s="344"/>
      <c r="E70" s="345"/>
      <c r="F70" s="346"/>
      <c r="G70" s="339"/>
      <c r="H70" s="347">
        <v>40000</v>
      </c>
    </row>
    <row r="71" spans="2:8" s="32" customFormat="1" ht="14.25" customHeight="1">
      <c r="B71" s="337"/>
      <c r="C71" s="343" t="s">
        <v>144</v>
      </c>
      <c r="D71" s="344"/>
      <c r="E71" s="345"/>
      <c r="F71" s="346"/>
      <c r="G71" s="339"/>
      <c r="H71" s="347">
        <v>35000</v>
      </c>
    </row>
    <row r="72" spans="2:8" s="32" customFormat="1" ht="14.25" customHeight="1">
      <c r="B72" s="337"/>
      <c r="C72" s="343" t="s">
        <v>145</v>
      </c>
      <c r="D72" s="344"/>
      <c r="E72" s="345"/>
      <c r="F72" s="346"/>
      <c r="G72" s="339"/>
      <c r="H72" s="347">
        <v>89000</v>
      </c>
    </row>
    <row r="73" spans="2:8" s="32" customFormat="1" ht="14.25" customHeight="1">
      <c r="B73" s="337"/>
      <c r="C73" s="343" t="s">
        <v>146</v>
      </c>
      <c r="D73" s="344"/>
      <c r="E73" s="345"/>
      <c r="F73" s="346"/>
      <c r="G73" s="339"/>
      <c r="H73" s="347">
        <v>80000</v>
      </c>
    </row>
    <row r="74" spans="2:9" s="32" customFormat="1" ht="14.25" customHeight="1">
      <c r="B74" s="337"/>
      <c r="C74" s="343" t="s">
        <v>147</v>
      </c>
      <c r="D74" s="344"/>
      <c r="E74" s="345"/>
      <c r="F74" s="346"/>
      <c r="G74" s="339"/>
      <c r="H74" s="347">
        <v>54000</v>
      </c>
      <c r="I74" s="305"/>
    </row>
    <row r="75" spans="2:9" s="32" customFormat="1" ht="14.25" customHeight="1">
      <c r="B75" s="364"/>
      <c r="C75" s="365" t="s">
        <v>148</v>
      </c>
      <c r="D75" s="366"/>
      <c r="E75" s="367"/>
      <c r="F75" s="368"/>
      <c r="G75" s="362"/>
      <c r="H75" s="369">
        <v>170000</v>
      </c>
      <c r="I75" s="305"/>
    </row>
    <row r="76" spans="2:8" s="32" customFormat="1" ht="18" customHeight="1">
      <c r="B76" s="337"/>
      <c r="C76" s="343" t="s">
        <v>149</v>
      </c>
      <c r="D76" s="344"/>
      <c r="E76" s="345"/>
      <c r="F76" s="346"/>
      <c r="G76" s="339"/>
      <c r="H76" s="347">
        <v>70000</v>
      </c>
    </row>
    <row r="77" spans="2:8" s="32" customFormat="1" ht="18" customHeight="1">
      <c r="B77" s="337"/>
      <c r="C77" s="343" t="s">
        <v>150</v>
      </c>
      <c r="D77" s="344"/>
      <c r="E77" s="345"/>
      <c r="F77" s="346"/>
      <c r="G77" s="339"/>
      <c r="H77" s="347">
        <v>454000</v>
      </c>
    </row>
    <row r="78" spans="2:8" s="32" customFormat="1" ht="13.5" customHeight="1">
      <c r="B78" s="337"/>
      <c r="C78" s="343" t="s">
        <v>96</v>
      </c>
      <c r="D78" s="344"/>
      <c r="E78" s="345"/>
      <c r="F78" s="346"/>
      <c r="G78" s="339"/>
      <c r="H78" s="347">
        <v>40000</v>
      </c>
    </row>
    <row r="79" spans="2:8" s="32" customFormat="1" ht="15" customHeight="1">
      <c r="B79" s="337"/>
      <c r="C79" s="343" t="s">
        <v>153</v>
      </c>
      <c r="D79" s="344"/>
      <c r="E79" s="345"/>
      <c r="F79" s="346"/>
      <c r="G79" s="339"/>
      <c r="H79" s="347">
        <v>38000</v>
      </c>
    </row>
    <row r="80" spans="2:8" s="32" customFormat="1" ht="25.5" customHeight="1">
      <c r="B80" s="337"/>
      <c r="C80" s="343" t="s">
        <v>128</v>
      </c>
      <c r="D80" s="344"/>
      <c r="E80" s="345"/>
      <c r="F80" s="346"/>
      <c r="G80" s="339"/>
      <c r="H80" s="347">
        <v>40000</v>
      </c>
    </row>
    <row r="81" spans="2:8" s="32" customFormat="1" ht="30" customHeight="1" thickBot="1">
      <c r="B81" s="72">
        <v>6060</v>
      </c>
      <c r="C81" s="74" t="s">
        <v>100</v>
      </c>
      <c r="D81" s="222"/>
      <c r="E81" s="77"/>
      <c r="F81" s="186"/>
      <c r="G81" s="78">
        <v>33572</v>
      </c>
      <c r="H81" s="126"/>
    </row>
    <row r="82" spans="2:8" s="32" customFormat="1" ht="44.25" customHeight="1" thickBot="1" thickTop="1">
      <c r="B82" s="83">
        <v>853</v>
      </c>
      <c r="C82" s="160" t="s">
        <v>55</v>
      </c>
      <c r="D82" s="198" t="s">
        <v>16</v>
      </c>
      <c r="E82" s="183"/>
      <c r="F82" s="187">
        <f>SUM(F83)</f>
        <v>0</v>
      </c>
      <c r="G82" s="76">
        <f>SUM(G83)</f>
        <v>296</v>
      </c>
      <c r="H82" s="152">
        <f>SUM(H83)</f>
        <v>296</v>
      </c>
    </row>
    <row r="83" spans="2:8" s="32" customFormat="1" ht="29.25" customHeight="1" thickTop="1">
      <c r="B83" s="84">
        <v>85321</v>
      </c>
      <c r="C83" s="115" t="s">
        <v>56</v>
      </c>
      <c r="D83" s="199"/>
      <c r="E83" s="177"/>
      <c r="F83" s="188"/>
      <c r="G83" s="75">
        <f>SUM(G84:G85)</f>
        <v>296</v>
      </c>
      <c r="H83" s="137">
        <f>SUM(H84:H85)</f>
        <v>296</v>
      </c>
    </row>
    <row r="84" spans="2:8" s="32" customFormat="1" ht="15.75" customHeight="1">
      <c r="B84" s="72">
        <v>4040</v>
      </c>
      <c r="C84" s="74" t="s">
        <v>57</v>
      </c>
      <c r="D84" s="200"/>
      <c r="E84" s="77"/>
      <c r="F84" s="189"/>
      <c r="G84" s="78"/>
      <c r="H84" s="126">
        <v>296</v>
      </c>
    </row>
    <row r="85" spans="2:8" s="32" customFormat="1" ht="18" customHeight="1">
      <c r="B85" s="322">
        <v>4300</v>
      </c>
      <c r="C85" s="323" t="s">
        <v>11</v>
      </c>
      <c r="D85" s="333"/>
      <c r="E85" s="325"/>
      <c r="F85" s="334"/>
      <c r="G85" s="327">
        <v>296</v>
      </c>
      <c r="H85" s="328"/>
    </row>
    <row r="86" spans="2:8" s="32" customFormat="1" ht="33.75" customHeight="1" thickBot="1">
      <c r="B86" s="319">
        <v>854</v>
      </c>
      <c r="C86" s="329" t="s">
        <v>86</v>
      </c>
      <c r="D86" s="320" t="s">
        <v>61</v>
      </c>
      <c r="E86" s="330"/>
      <c r="F86" s="331"/>
      <c r="G86" s="321">
        <f>G87+G90+G93+G97+G100</f>
        <v>32422</v>
      </c>
      <c r="H86" s="332">
        <f>H87+H90+H93+H97+H100</f>
        <v>32422</v>
      </c>
    </row>
    <row r="87" spans="2:8" s="32" customFormat="1" ht="17.25" customHeight="1" thickTop="1">
      <c r="B87" s="84">
        <v>85401</v>
      </c>
      <c r="C87" s="115" t="s">
        <v>101</v>
      </c>
      <c r="D87" s="199"/>
      <c r="E87" s="177"/>
      <c r="F87" s="188"/>
      <c r="G87" s="75">
        <f>G88</f>
        <v>410</v>
      </c>
      <c r="H87" s="137">
        <f>H89</f>
        <v>410</v>
      </c>
    </row>
    <row r="88" spans="2:8" s="32" customFormat="1" ht="15" customHeight="1">
      <c r="B88" s="72">
        <v>4040</v>
      </c>
      <c r="C88" s="74" t="s">
        <v>57</v>
      </c>
      <c r="D88" s="258"/>
      <c r="E88" s="259"/>
      <c r="F88" s="260"/>
      <c r="G88" s="78">
        <v>410</v>
      </c>
      <c r="H88" s="126"/>
    </row>
    <row r="89" spans="2:8" s="32" customFormat="1" ht="15.75" customHeight="1">
      <c r="B89" s="72">
        <v>4440</v>
      </c>
      <c r="C89" s="74" t="s">
        <v>72</v>
      </c>
      <c r="D89" s="258"/>
      <c r="E89" s="259"/>
      <c r="F89" s="260"/>
      <c r="G89" s="78"/>
      <c r="H89" s="126">
        <v>410</v>
      </c>
    </row>
    <row r="90" spans="2:8" s="32" customFormat="1" ht="28.5" customHeight="1">
      <c r="B90" s="79">
        <v>85406</v>
      </c>
      <c r="C90" s="298" t="s">
        <v>102</v>
      </c>
      <c r="D90" s="263"/>
      <c r="E90" s="300"/>
      <c r="F90" s="304"/>
      <c r="G90" s="80">
        <f>G92</f>
        <v>1267</v>
      </c>
      <c r="H90" s="302">
        <f>H92+H91</f>
        <v>1267</v>
      </c>
    </row>
    <row r="91" spans="2:8" s="32" customFormat="1" ht="17.25" customHeight="1">
      <c r="B91" s="72">
        <v>4040</v>
      </c>
      <c r="C91" s="74" t="s">
        <v>57</v>
      </c>
      <c r="D91" s="258"/>
      <c r="E91" s="259"/>
      <c r="F91" s="260"/>
      <c r="G91" s="78"/>
      <c r="H91" s="126">
        <v>1267</v>
      </c>
    </row>
    <row r="92" spans="2:8" s="32" customFormat="1" ht="14.25" customHeight="1">
      <c r="B92" s="72">
        <v>4110</v>
      </c>
      <c r="C92" s="74" t="s">
        <v>24</v>
      </c>
      <c r="D92" s="258"/>
      <c r="E92" s="259"/>
      <c r="F92" s="260"/>
      <c r="G92" s="78">
        <v>1267</v>
      </c>
      <c r="H92" s="126"/>
    </row>
    <row r="93" spans="2:8" s="32" customFormat="1" ht="15.75" customHeight="1">
      <c r="B93" s="79">
        <v>85407</v>
      </c>
      <c r="C93" s="298" t="s">
        <v>103</v>
      </c>
      <c r="D93" s="263"/>
      <c r="E93" s="300"/>
      <c r="F93" s="304"/>
      <c r="G93" s="80">
        <f>G95</f>
        <v>300</v>
      </c>
      <c r="H93" s="302">
        <f>H94+H96</f>
        <v>2015</v>
      </c>
    </row>
    <row r="94" spans="2:8" s="32" customFormat="1" ht="15.75" customHeight="1">
      <c r="B94" s="72">
        <v>4040</v>
      </c>
      <c r="C94" s="74" t="s">
        <v>57</v>
      </c>
      <c r="D94" s="200"/>
      <c r="E94" s="77"/>
      <c r="F94" s="189"/>
      <c r="G94" s="78"/>
      <c r="H94" s="126">
        <v>1715</v>
      </c>
    </row>
    <row r="95" spans="2:8" s="32" customFormat="1" ht="15.75" customHeight="1">
      <c r="B95" s="72">
        <v>4410</v>
      </c>
      <c r="C95" s="74" t="s">
        <v>79</v>
      </c>
      <c r="D95" s="200"/>
      <c r="E95" s="77"/>
      <c r="F95" s="189"/>
      <c r="G95" s="78">
        <v>300</v>
      </c>
      <c r="H95" s="126"/>
    </row>
    <row r="96" spans="2:9" s="32" customFormat="1" ht="15" customHeight="1">
      <c r="B96" s="72">
        <v>4420</v>
      </c>
      <c r="C96" s="74" t="s">
        <v>104</v>
      </c>
      <c r="D96" s="200"/>
      <c r="E96" s="77"/>
      <c r="F96" s="189"/>
      <c r="G96" s="78"/>
      <c r="H96" s="126">
        <v>300</v>
      </c>
      <c r="I96" s="305"/>
    </row>
    <row r="97" spans="2:9" s="32" customFormat="1" ht="15.75" customHeight="1">
      <c r="B97" s="79">
        <v>85410</v>
      </c>
      <c r="C97" s="298" t="s">
        <v>105</v>
      </c>
      <c r="D97" s="263"/>
      <c r="E97" s="300"/>
      <c r="F97" s="304"/>
      <c r="G97" s="80">
        <f>G98</f>
        <v>4845</v>
      </c>
      <c r="H97" s="302">
        <f>H99</f>
        <v>3130</v>
      </c>
      <c r="I97" s="306"/>
    </row>
    <row r="98" spans="2:8" s="32" customFormat="1" ht="16.5" customHeight="1">
      <c r="B98" s="72">
        <v>4040</v>
      </c>
      <c r="C98" s="74" t="s">
        <v>57</v>
      </c>
      <c r="D98" s="200"/>
      <c r="E98" s="77"/>
      <c r="F98" s="189"/>
      <c r="G98" s="78">
        <v>4845</v>
      </c>
      <c r="H98" s="126"/>
    </row>
    <row r="99" spans="2:8" s="32" customFormat="1" ht="13.5" customHeight="1">
      <c r="B99" s="72">
        <v>4440</v>
      </c>
      <c r="C99" s="74" t="s">
        <v>72</v>
      </c>
      <c r="D99" s="200"/>
      <c r="E99" s="77"/>
      <c r="F99" s="189"/>
      <c r="G99" s="78"/>
      <c r="H99" s="126">
        <v>3130</v>
      </c>
    </row>
    <row r="100" spans="2:8" s="32" customFormat="1" ht="30" customHeight="1">
      <c r="B100" s="79">
        <v>85446</v>
      </c>
      <c r="C100" s="298" t="s">
        <v>98</v>
      </c>
      <c r="D100" s="263"/>
      <c r="E100" s="300"/>
      <c r="F100" s="304"/>
      <c r="G100" s="80">
        <f>G102</f>
        <v>25600</v>
      </c>
      <c r="H100" s="302">
        <f>SUM(H101:H104)</f>
        <v>25600</v>
      </c>
    </row>
    <row r="101" spans="2:8" s="32" customFormat="1" ht="15" customHeight="1">
      <c r="B101" s="72">
        <v>4210</v>
      </c>
      <c r="C101" s="74" t="s">
        <v>20</v>
      </c>
      <c r="D101" s="258"/>
      <c r="E101" s="259"/>
      <c r="F101" s="260"/>
      <c r="G101" s="78"/>
      <c r="H101" s="126">
        <v>750</v>
      </c>
    </row>
    <row r="102" spans="2:8" s="32" customFormat="1" ht="17.25" customHeight="1">
      <c r="B102" s="72">
        <v>4300</v>
      </c>
      <c r="C102" s="74" t="s">
        <v>11</v>
      </c>
      <c r="D102" s="258"/>
      <c r="E102" s="259"/>
      <c r="F102" s="260"/>
      <c r="G102" s="78">
        <v>25600</v>
      </c>
      <c r="H102" s="126">
        <v>5000</v>
      </c>
    </row>
    <row r="103" spans="2:8" s="32" customFormat="1" ht="13.5" customHeight="1">
      <c r="B103" s="72">
        <v>4410</v>
      </c>
      <c r="C103" s="74" t="s">
        <v>79</v>
      </c>
      <c r="D103" s="200"/>
      <c r="E103" s="77"/>
      <c r="F103" s="189"/>
      <c r="G103" s="78"/>
      <c r="H103" s="126">
        <v>4900</v>
      </c>
    </row>
    <row r="104" spans="2:8" s="32" customFormat="1" ht="31.5" customHeight="1" thickBot="1">
      <c r="B104" s="72">
        <v>4700</v>
      </c>
      <c r="C104" s="74" t="s">
        <v>152</v>
      </c>
      <c r="D104" s="200"/>
      <c r="E104" s="77"/>
      <c r="F104" s="189"/>
      <c r="G104" s="78"/>
      <c r="H104" s="126">
        <v>14950</v>
      </c>
    </row>
    <row r="105" spans="2:8" s="44" customFormat="1" ht="17.25" customHeight="1" thickBot="1" thickTop="1">
      <c r="B105" s="42"/>
      <c r="C105" s="43" t="s">
        <v>8</v>
      </c>
      <c r="D105" s="66"/>
      <c r="E105" s="190"/>
      <c r="F105" s="191">
        <f>F82</f>
        <v>0</v>
      </c>
      <c r="G105" s="161">
        <f>G11+G82+G86</f>
        <v>1508365</v>
      </c>
      <c r="H105" s="163">
        <f>H11+H82+H86</f>
        <v>1509275</v>
      </c>
    </row>
    <row r="106" spans="2:8" s="50" customFormat="1" ht="15" customHeight="1" thickBot="1" thickTop="1">
      <c r="B106" s="51"/>
      <c r="C106" s="48" t="s">
        <v>15</v>
      </c>
      <c r="D106" s="87"/>
      <c r="E106" s="87"/>
      <c r="F106" s="87"/>
      <c r="G106" s="57">
        <f>H105-G105</f>
        <v>910</v>
      </c>
      <c r="H106" s="49"/>
    </row>
    <row r="107" ht="16.5" thickTop="1"/>
  </sheetData>
  <mergeCells count="1">
    <mergeCell ref="E8:F8"/>
  </mergeCells>
  <printOptions horizontalCentered="1"/>
  <pageMargins left="0.3937007874015748" right="0" top="0.984251968503937" bottom="0.5905511811023623" header="0.5118110236220472" footer="0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3" sqref="E3"/>
    </sheetView>
  </sheetViews>
  <sheetFormatPr defaultColWidth="9.00390625" defaultRowHeight="12.75"/>
  <cols>
    <col min="1" max="1" width="7.75390625" style="1" customWidth="1"/>
    <col min="2" max="2" width="36.625" style="1" customWidth="1"/>
    <col min="3" max="3" width="6.75390625" style="1" customWidth="1"/>
    <col min="4" max="4" width="13.00390625" style="1" customWidth="1"/>
    <col min="5" max="5" width="12.375" style="1" customWidth="1"/>
    <col min="6" max="6" width="11.25390625" style="1" customWidth="1"/>
    <col min="7" max="16384" width="10.00390625" style="1" customWidth="1"/>
  </cols>
  <sheetData>
    <row r="1" spans="5:7" s="11" customFormat="1" ht="14.25" customHeight="1">
      <c r="E1" s="10" t="s">
        <v>120</v>
      </c>
      <c r="F1" s="1"/>
      <c r="G1" s="10"/>
    </row>
    <row r="2" spans="1:7" s="11" customFormat="1" ht="14.25" customHeight="1">
      <c r="A2" s="27"/>
      <c r="B2" s="28"/>
      <c r="C2" s="8"/>
      <c r="E2" s="22" t="s">
        <v>157</v>
      </c>
      <c r="F2" s="1"/>
      <c r="G2" s="10"/>
    </row>
    <row r="3" spans="1:7" s="11" customFormat="1" ht="14.25" customHeight="1">
      <c r="A3" s="27"/>
      <c r="B3" s="28"/>
      <c r="C3" s="8"/>
      <c r="E3" s="22" t="s">
        <v>13</v>
      </c>
      <c r="F3" s="1"/>
      <c r="G3" s="10"/>
    </row>
    <row r="4" spans="1:7" s="11" customFormat="1" ht="14.25" customHeight="1">
      <c r="A4" s="27"/>
      <c r="B4" s="28"/>
      <c r="C4" s="8"/>
      <c r="E4" s="22" t="s">
        <v>156</v>
      </c>
      <c r="F4" s="1"/>
      <c r="G4" s="10"/>
    </row>
    <row r="5" spans="1:7" s="11" customFormat="1" ht="13.5" customHeight="1">
      <c r="A5" s="27"/>
      <c r="B5" s="28"/>
      <c r="C5" s="8"/>
      <c r="D5" s="8"/>
      <c r="E5" s="8"/>
      <c r="F5" s="22"/>
      <c r="G5" s="10"/>
    </row>
    <row r="6" spans="1:7" s="11" customFormat="1" ht="72" customHeight="1">
      <c r="A6" s="6" t="s">
        <v>41</v>
      </c>
      <c r="B6" s="7"/>
      <c r="C6" s="8"/>
      <c r="D6" s="8"/>
      <c r="E6" s="8"/>
      <c r="F6" s="9"/>
      <c r="G6" s="10"/>
    </row>
    <row r="7" spans="1:7" s="11" customFormat="1" ht="22.5" customHeight="1" thickBot="1">
      <c r="A7" s="6"/>
      <c r="B7" s="7"/>
      <c r="C7" s="8"/>
      <c r="D7" s="8"/>
      <c r="E7" s="8"/>
      <c r="F7" s="9" t="s">
        <v>10</v>
      </c>
      <c r="G7" s="10"/>
    </row>
    <row r="8" spans="1:6" s="12" customFormat="1" ht="25.5">
      <c r="A8" s="17" t="s">
        <v>0</v>
      </c>
      <c r="B8" s="31" t="s">
        <v>1</v>
      </c>
      <c r="C8" s="18" t="s">
        <v>2</v>
      </c>
      <c r="D8" s="100" t="s">
        <v>14</v>
      </c>
      <c r="E8" s="380" t="s">
        <v>3</v>
      </c>
      <c r="F8" s="381"/>
    </row>
    <row r="9" spans="1:6" s="12" customFormat="1" ht="15.75" customHeight="1">
      <c r="A9" s="13" t="s">
        <v>4</v>
      </c>
      <c r="B9" s="14"/>
      <c r="C9" s="15" t="s">
        <v>5</v>
      </c>
      <c r="D9" s="101" t="s">
        <v>9</v>
      </c>
      <c r="E9" s="146" t="s">
        <v>35</v>
      </c>
      <c r="F9" s="34" t="s">
        <v>6</v>
      </c>
    </row>
    <row r="10" spans="1:6" s="21" customFormat="1" ht="10.5" customHeight="1" thickBot="1">
      <c r="A10" s="29">
        <v>1</v>
      </c>
      <c r="B10" s="30">
        <v>2</v>
      </c>
      <c r="C10" s="30">
        <v>3</v>
      </c>
      <c r="D10" s="60">
        <v>4</v>
      </c>
      <c r="E10" s="147">
        <v>5</v>
      </c>
      <c r="F10" s="103">
        <v>6</v>
      </c>
    </row>
    <row r="11" spans="1:6" s="21" customFormat="1" ht="73.5" customHeight="1" thickBot="1" thickTop="1">
      <c r="A11" s="144">
        <v>751</v>
      </c>
      <c r="B11" s="157" t="s">
        <v>36</v>
      </c>
      <c r="C11" s="192" t="s">
        <v>19</v>
      </c>
      <c r="D11" s="91">
        <f>SUM(D12)</f>
        <v>1993</v>
      </c>
      <c r="E11" s="150">
        <f>E12</f>
        <v>2152</v>
      </c>
      <c r="F11" s="152">
        <f>F12</f>
        <v>159</v>
      </c>
    </row>
    <row r="12" spans="1:6" s="21" customFormat="1" ht="28.5" customHeight="1" thickTop="1">
      <c r="A12" s="145">
        <v>75101</v>
      </c>
      <c r="B12" s="98" t="s">
        <v>37</v>
      </c>
      <c r="C12" s="193"/>
      <c r="D12" s="92">
        <f>SUM(D13:D17)</f>
        <v>1993</v>
      </c>
      <c r="E12" s="127">
        <f>SUM(E14:E17)</f>
        <v>2152</v>
      </c>
      <c r="F12" s="137">
        <f>SUM(F14:F17)</f>
        <v>159</v>
      </c>
    </row>
    <row r="13" spans="1:6" s="21" customFormat="1" ht="61.5" customHeight="1">
      <c r="A13" s="72">
        <v>2010</v>
      </c>
      <c r="B13" s="108" t="s">
        <v>58</v>
      </c>
      <c r="C13" s="223"/>
      <c r="D13" s="93">
        <v>1993</v>
      </c>
      <c r="E13" s="224"/>
      <c r="F13" s="225"/>
    </row>
    <row r="14" spans="1:8" s="21" customFormat="1" ht="17.25" customHeight="1">
      <c r="A14" s="105">
        <v>4110</v>
      </c>
      <c r="B14" s="155" t="s">
        <v>24</v>
      </c>
      <c r="C14" s="194"/>
      <c r="D14" s="148"/>
      <c r="E14" s="138">
        <v>308</v>
      </c>
      <c r="F14" s="126"/>
      <c r="G14" s="105"/>
      <c r="H14" s="220"/>
    </row>
    <row r="15" spans="1:6" s="21" customFormat="1" ht="15.75" customHeight="1">
      <c r="A15" s="105">
        <v>4120</v>
      </c>
      <c r="B15" s="155" t="s">
        <v>25</v>
      </c>
      <c r="C15" s="194"/>
      <c r="D15" s="148"/>
      <c r="E15" s="138">
        <v>44</v>
      </c>
      <c r="F15" s="126"/>
    </row>
    <row r="16" spans="1:6" s="21" customFormat="1" ht="15" customHeight="1">
      <c r="A16" s="105">
        <v>4170</v>
      </c>
      <c r="B16" s="155" t="s">
        <v>26</v>
      </c>
      <c r="C16" s="194"/>
      <c r="D16" s="148"/>
      <c r="E16" s="138">
        <v>1800</v>
      </c>
      <c r="F16" s="126"/>
    </row>
    <row r="17" spans="1:6" s="21" customFormat="1" ht="18" customHeight="1" thickBot="1">
      <c r="A17" s="143">
        <v>4210</v>
      </c>
      <c r="B17" s="156" t="s">
        <v>20</v>
      </c>
      <c r="C17" s="203"/>
      <c r="D17" s="149"/>
      <c r="E17" s="151"/>
      <c r="F17" s="142">
        <v>159</v>
      </c>
    </row>
    <row r="18" spans="1:6" s="32" customFormat="1" ht="18.75" customHeight="1" thickBot="1" thickTop="1">
      <c r="A18" s="41" t="s">
        <v>33</v>
      </c>
      <c r="B18" s="40" t="s">
        <v>23</v>
      </c>
      <c r="C18" s="196" t="s">
        <v>16</v>
      </c>
      <c r="D18" s="94"/>
      <c r="E18" s="206">
        <f>E19</f>
        <v>15900</v>
      </c>
      <c r="F18" s="207">
        <f>F19</f>
        <v>15900</v>
      </c>
    </row>
    <row r="19" spans="1:6" s="2" customFormat="1" ht="18" customHeight="1" thickTop="1">
      <c r="A19" s="61" t="s">
        <v>50</v>
      </c>
      <c r="B19" s="67" t="s">
        <v>48</v>
      </c>
      <c r="C19" s="65"/>
      <c r="D19" s="96"/>
      <c r="E19" s="208">
        <f>E20+E24</f>
        <v>15900</v>
      </c>
      <c r="F19" s="209">
        <f>F20+F24</f>
        <v>15900</v>
      </c>
    </row>
    <row r="20" spans="1:6" s="219" customFormat="1" ht="15" customHeight="1">
      <c r="A20" s="214"/>
      <c r="B20" s="215" t="s">
        <v>51</v>
      </c>
      <c r="C20" s="216"/>
      <c r="D20" s="109"/>
      <c r="E20" s="217">
        <f>SUM(E21:E23)</f>
        <v>15900</v>
      </c>
      <c r="F20" s="218">
        <f>SUM(F21:F23)</f>
        <v>14900</v>
      </c>
    </row>
    <row r="21" spans="1:6" s="111" customFormat="1" ht="16.5" customHeight="1">
      <c r="A21" s="204" t="s">
        <v>52</v>
      </c>
      <c r="B21" s="74" t="s">
        <v>53</v>
      </c>
      <c r="C21" s="205"/>
      <c r="D21" s="93"/>
      <c r="E21" s="210">
        <v>12600</v>
      </c>
      <c r="F21" s="211"/>
    </row>
    <row r="22" spans="1:6" s="2" customFormat="1" ht="13.5" customHeight="1">
      <c r="A22" s="37">
        <v>4300</v>
      </c>
      <c r="B22" s="85" t="s">
        <v>11</v>
      </c>
      <c r="C22" s="23"/>
      <c r="D22" s="26"/>
      <c r="E22" s="212"/>
      <c r="F22" s="211">
        <v>14900</v>
      </c>
    </row>
    <row r="23" spans="1:6" s="2" customFormat="1" ht="33" customHeight="1">
      <c r="A23" s="105">
        <v>4400</v>
      </c>
      <c r="B23" s="74" t="s">
        <v>44</v>
      </c>
      <c r="C23" s="23"/>
      <c r="D23" s="53"/>
      <c r="E23" s="212">
        <v>3300</v>
      </c>
      <c r="F23" s="213"/>
    </row>
    <row r="24" spans="1:6" s="2" customFormat="1" ht="18" customHeight="1" thickBot="1">
      <c r="A24" s="105">
        <v>4480</v>
      </c>
      <c r="B24" s="113" t="s">
        <v>54</v>
      </c>
      <c r="C24" s="221"/>
      <c r="D24" s="53"/>
      <c r="E24" s="212"/>
      <c r="F24" s="213">
        <v>1000</v>
      </c>
    </row>
    <row r="25" spans="1:6" s="44" customFormat="1" ht="21.75" customHeight="1" thickBot="1" thickTop="1">
      <c r="A25" s="42"/>
      <c r="B25" s="43" t="s">
        <v>8</v>
      </c>
      <c r="C25" s="43"/>
      <c r="D25" s="102">
        <f>D11+D18</f>
        <v>1993</v>
      </c>
      <c r="E25" s="139">
        <f>E11+E18</f>
        <v>18052</v>
      </c>
      <c r="F25" s="86">
        <f>F11+F18</f>
        <v>16059</v>
      </c>
    </row>
    <row r="26" spans="1:6" ht="17.25" thickBot="1" thickTop="1">
      <c r="A26" s="47"/>
      <c r="B26" s="48" t="s">
        <v>15</v>
      </c>
      <c r="C26" s="48"/>
      <c r="D26" s="162"/>
      <c r="E26" s="57">
        <f>F25-E25</f>
        <v>-1993</v>
      </c>
      <c r="F26" s="106"/>
    </row>
    <row r="27" ht="16.5" thickTop="1"/>
    <row r="28" ht="15.75">
      <c r="B28" s="58"/>
    </row>
  </sheetData>
  <mergeCells count="1">
    <mergeCell ref="E8:F8"/>
  </mergeCells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625" style="1" customWidth="1"/>
    <col min="2" max="2" width="34.375" style="1" customWidth="1"/>
    <col min="3" max="3" width="6.875" style="164" customWidth="1"/>
    <col min="4" max="4" width="13.25390625" style="1" customWidth="1"/>
    <col min="5" max="5" width="6.375" style="1" hidden="1" customWidth="1"/>
    <col min="6" max="6" width="18.25390625" style="1" customWidth="1"/>
    <col min="7" max="16384" width="10.00390625" style="1" customWidth="1"/>
  </cols>
  <sheetData>
    <row r="1" spans="3:7" s="11" customFormat="1" ht="14.25" customHeight="1">
      <c r="C1" s="171"/>
      <c r="D1" s="10" t="s">
        <v>122</v>
      </c>
      <c r="E1" s="10" t="s">
        <v>12</v>
      </c>
      <c r="G1" s="1"/>
    </row>
    <row r="2" spans="1:7" s="11" customFormat="1" ht="14.25" customHeight="1">
      <c r="A2" s="27"/>
      <c r="B2" s="28"/>
      <c r="C2" s="166"/>
      <c r="D2" s="22" t="s">
        <v>157</v>
      </c>
      <c r="E2" s="22" t="s">
        <v>63</v>
      </c>
      <c r="G2" s="1"/>
    </row>
    <row r="3" spans="1:7" s="11" customFormat="1" ht="14.25" customHeight="1">
      <c r="A3" s="27"/>
      <c r="B3" s="28"/>
      <c r="C3" s="166"/>
      <c r="D3" s="22" t="s">
        <v>13</v>
      </c>
      <c r="E3" s="22" t="s">
        <v>13</v>
      </c>
      <c r="G3" s="1"/>
    </row>
    <row r="4" spans="1:7" s="11" customFormat="1" ht="14.25" customHeight="1">
      <c r="A4" s="27"/>
      <c r="B4" s="28"/>
      <c r="C4" s="166"/>
      <c r="D4" s="22" t="s">
        <v>156</v>
      </c>
      <c r="E4" s="22" t="s">
        <v>62</v>
      </c>
      <c r="G4" s="1"/>
    </row>
    <row r="5" spans="1:7" s="11" customFormat="1" ht="14.25" customHeight="1">
      <c r="A5" s="27"/>
      <c r="B5" s="28"/>
      <c r="C5" s="166"/>
      <c r="D5" s="8"/>
      <c r="E5" s="8"/>
      <c r="F5" s="22"/>
      <c r="G5" s="10"/>
    </row>
    <row r="6" spans="1:7" s="11" customFormat="1" ht="71.25" customHeight="1">
      <c r="A6" s="6" t="s">
        <v>42</v>
      </c>
      <c r="B6" s="7"/>
      <c r="C6" s="8"/>
      <c r="D6" s="8"/>
      <c r="E6" s="8"/>
      <c r="F6" s="9"/>
      <c r="G6" s="10"/>
    </row>
    <row r="7" spans="1:7" s="11" customFormat="1" ht="24" customHeight="1" thickBot="1">
      <c r="A7" s="6"/>
      <c r="B7" s="7"/>
      <c r="C7" s="166"/>
      <c r="D7" s="8"/>
      <c r="E7" s="8"/>
      <c r="F7" s="9" t="s">
        <v>10</v>
      </c>
      <c r="G7" s="10"/>
    </row>
    <row r="8" spans="1:6" s="12" customFormat="1" ht="25.5" customHeight="1">
      <c r="A8" s="17" t="s">
        <v>0</v>
      </c>
      <c r="B8" s="31" t="s">
        <v>1</v>
      </c>
      <c r="C8" s="18" t="s">
        <v>2</v>
      </c>
      <c r="D8" s="132" t="s">
        <v>14</v>
      </c>
      <c r="E8" s="380" t="s">
        <v>3</v>
      </c>
      <c r="F8" s="381"/>
    </row>
    <row r="9" spans="1:6" s="12" customFormat="1" ht="15.75" customHeight="1">
      <c r="A9" s="13" t="s">
        <v>4</v>
      </c>
      <c r="B9" s="14"/>
      <c r="C9" s="15" t="s">
        <v>5</v>
      </c>
      <c r="D9" s="97" t="s">
        <v>6</v>
      </c>
      <c r="E9" s="128" t="s">
        <v>9</v>
      </c>
      <c r="F9" s="123" t="s">
        <v>6</v>
      </c>
    </row>
    <row r="10" spans="1:6" s="21" customFormat="1" ht="10.5" customHeight="1" thickBot="1">
      <c r="A10" s="19">
        <v>1</v>
      </c>
      <c r="B10" s="20">
        <v>2</v>
      </c>
      <c r="C10" s="20">
        <v>3</v>
      </c>
      <c r="D10" s="133">
        <v>4</v>
      </c>
      <c r="E10" s="129">
        <v>5</v>
      </c>
      <c r="F10" s="122">
        <v>5</v>
      </c>
    </row>
    <row r="11" spans="1:6" s="32" customFormat="1" ht="45" customHeight="1" thickBot="1" thickTop="1">
      <c r="A11" s="41" t="s">
        <v>27</v>
      </c>
      <c r="B11" s="40" t="s">
        <v>28</v>
      </c>
      <c r="C11" s="196" t="s">
        <v>31</v>
      </c>
      <c r="D11" s="94">
        <f>D12</f>
        <v>889586</v>
      </c>
      <c r="E11" s="55"/>
      <c r="F11" s="124">
        <f>F12</f>
        <v>889586</v>
      </c>
    </row>
    <row r="12" spans="1:6" s="2" customFormat="1" ht="30.75" customHeight="1" thickTop="1">
      <c r="A12" s="61" t="s">
        <v>29</v>
      </c>
      <c r="B12" s="67" t="s">
        <v>30</v>
      </c>
      <c r="C12" s="240"/>
      <c r="D12" s="92">
        <f>D13</f>
        <v>889586</v>
      </c>
      <c r="E12" s="75"/>
      <c r="F12" s="125">
        <f>SUM(F13:F18)</f>
        <v>889586</v>
      </c>
    </row>
    <row r="13" spans="1:6" s="2" customFormat="1" ht="72" customHeight="1">
      <c r="A13" s="37">
        <v>2110</v>
      </c>
      <c r="B13" s="85" t="s">
        <v>32</v>
      </c>
      <c r="C13" s="241"/>
      <c r="D13" s="26">
        <f>14400+875186</f>
        <v>889586</v>
      </c>
      <c r="E13" s="130"/>
      <c r="F13" s="126"/>
    </row>
    <row r="14" spans="1:6" s="2" customFormat="1" ht="16.5" customHeight="1">
      <c r="A14" s="37">
        <v>4010</v>
      </c>
      <c r="B14" s="85" t="s">
        <v>82</v>
      </c>
      <c r="C14" s="241"/>
      <c r="D14" s="26"/>
      <c r="E14" s="130"/>
      <c r="F14" s="126">
        <v>7586</v>
      </c>
    </row>
    <row r="15" spans="1:6" s="2" customFormat="1" ht="28.5" customHeight="1">
      <c r="A15" s="37">
        <v>4020</v>
      </c>
      <c r="B15" s="85" t="s">
        <v>111</v>
      </c>
      <c r="C15" s="318"/>
      <c r="D15" s="26"/>
      <c r="E15" s="130"/>
      <c r="F15" s="126">
        <v>6313</v>
      </c>
    </row>
    <row r="16" spans="1:6" s="2" customFormat="1" ht="28.5" customHeight="1">
      <c r="A16" s="37">
        <v>4050</v>
      </c>
      <c r="B16" s="85" t="s">
        <v>154</v>
      </c>
      <c r="C16" s="318"/>
      <c r="D16" s="26"/>
      <c r="E16" s="130"/>
      <c r="F16" s="126">
        <v>807889</v>
      </c>
    </row>
    <row r="17" spans="1:6" s="2" customFormat="1" ht="28.5" customHeight="1">
      <c r="A17" s="37">
        <v>4070</v>
      </c>
      <c r="B17" s="85" t="s">
        <v>155</v>
      </c>
      <c r="C17" s="318"/>
      <c r="D17" s="26"/>
      <c r="E17" s="130"/>
      <c r="F17" s="126">
        <v>67297</v>
      </c>
    </row>
    <row r="18" spans="1:6" s="2" customFormat="1" ht="30.75" customHeight="1" thickBot="1">
      <c r="A18" s="37">
        <v>4440</v>
      </c>
      <c r="B18" s="85" t="s">
        <v>112</v>
      </c>
      <c r="C18" s="318"/>
      <c r="D18" s="26"/>
      <c r="E18" s="130"/>
      <c r="F18" s="126">
        <v>501</v>
      </c>
    </row>
    <row r="19" spans="1:6" s="32" customFormat="1" ht="43.5" customHeight="1" thickBot="1" thickTop="1">
      <c r="A19" s="83">
        <v>853</v>
      </c>
      <c r="B19" s="160" t="s">
        <v>55</v>
      </c>
      <c r="C19" s="198" t="s">
        <v>16</v>
      </c>
      <c r="D19" s="94">
        <f>D20</f>
        <v>3000</v>
      </c>
      <c r="E19" s="55"/>
      <c r="F19" s="124">
        <f>F20</f>
        <v>3000</v>
      </c>
    </row>
    <row r="20" spans="1:6" s="2" customFormat="1" ht="30" customHeight="1" thickTop="1">
      <c r="A20" s="84">
        <v>85321</v>
      </c>
      <c r="B20" s="115" t="s">
        <v>56</v>
      </c>
      <c r="C20" s="199"/>
      <c r="D20" s="92">
        <f>D21</f>
        <v>3000</v>
      </c>
      <c r="E20" s="75"/>
      <c r="F20" s="125">
        <f>SUM(F21:F22)</f>
        <v>3000</v>
      </c>
    </row>
    <row r="21" spans="1:6" s="2" customFormat="1" ht="72" customHeight="1">
      <c r="A21" s="37">
        <v>2110</v>
      </c>
      <c r="B21" s="85" t="s">
        <v>32</v>
      </c>
      <c r="C21" s="23"/>
      <c r="D21" s="26">
        <v>3000</v>
      </c>
      <c r="E21" s="130"/>
      <c r="F21" s="126"/>
    </row>
    <row r="22" spans="1:6" s="2" customFormat="1" ht="15.75" customHeight="1" thickBot="1">
      <c r="A22" s="37">
        <v>4300</v>
      </c>
      <c r="B22" s="85" t="s">
        <v>11</v>
      </c>
      <c r="C22" s="23"/>
      <c r="D22" s="26"/>
      <c r="E22" s="130"/>
      <c r="F22" s="126">
        <v>3000</v>
      </c>
    </row>
    <row r="23" spans="1:6" s="44" customFormat="1" ht="21.75" customHeight="1" thickBot="1" thickTop="1">
      <c r="A23" s="42"/>
      <c r="B23" s="43" t="s">
        <v>8</v>
      </c>
      <c r="C23" s="168"/>
      <c r="D23" s="134">
        <f>SUM(D19+D11)</f>
        <v>892586</v>
      </c>
      <c r="E23" s="131">
        <f>SUM(E19)</f>
        <v>0</v>
      </c>
      <c r="F23" s="114">
        <f>SUM(F19+F11)</f>
        <v>892586</v>
      </c>
    </row>
    <row r="24" spans="1:6" ht="17.25" hidden="1" thickBot="1" thickTop="1">
      <c r="A24" s="47"/>
      <c r="B24" s="48" t="s">
        <v>15</v>
      </c>
      <c r="C24" s="169"/>
      <c r="D24" s="162"/>
      <c r="E24" s="57">
        <f>F23-E23</f>
        <v>892586</v>
      </c>
      <c r="F24" s="106"/>
    </row>
    <row r="25" ht="16.5" thickTop="1"/>
    <row r="26" ht="15.75">
      <c r="B26" s="58"/>
    </row>
  </sheetData>
  <mergeCells count="1">
    <mergeCell ref="E8:F8"/>
  </mergeCells>
  <printOptions horizontalCentered="1"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2008-03-31T13:39:09Z</cp:lastPrinted>
  <dcterms:created xsi:type="dcterms:W3CDTF">2000-03-17T13:30:26Z</dcterms:created>
  <dcterms:modified xsi:type="dcterms:W3CDTF">2008-04-03T10:43:16Z</dcterms:modified>
  <cp:category/>
  <cp:version/>
  <cp:contentType/>
  <cp:contentStatus/>
</cp:coreProperties>
</file>