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0"/>
  </bookViews>
  <sheets>
    <sheet name="Nr 1" sheetId="1" r:id="rId1"/>
    <sheet name="Nr 2" sheetId="2" r:id="rId2"/>
    <sheet name="ZAL 3" sheetId="3" r:id="rId3"/>
    <sheet name="ZAL 4" sheetId="4" r:id="rId4"/>
    <sheet name="zAL 5" sheetId="5" r:id="rId5"/>
  </sheets>
  <definedNames>
    <definedName name="_xlnm.Print_Titles" localSheetId="0">'Nr 1'!$8:$10</definedName>
    <definedName name="_xlnm.Print_Titles" localSheetId="1">'Nr 2'!$8:$10</definedName>
    <definedName name="_xlnm.Print_Titles" localSheetId="2">'ZAL 3'!$8:$10</definedName>
  </definedNames>
  <calcPr fullCalcOnLoad="1"/>
</workbook>
</file>

<file path=xl/sharedStrings.xml><?xml version="1.0" encoding="utf-8"?>
<sst xmlns="http://schemas.openxmlformats.org/spreadsheetml/2006/main" count="324" uniqueCount="132">
  <si>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</si>
  <si>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</si>
  <si>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</si>
  <si>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</si>
  <si>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</si>
  <si>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</si>
  <si>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</si>
  <si>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</si>
  <si>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</si>
  <si>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</si>
  <si>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</si>
  <si>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</si>
  <si>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GOSPODARKA MIESZKANIOWA</t>
  </si>
  <si>
    <t>N</t>
  </si>
  <si>
    <t>Różne opłaty i składki</t>
  </si>
  <si>
    <t>750</t>
  </si>
  <si>
    <t>ADMINISTRACJA PUBLICZNA</t>
  </si>
  <si>
    <t>75023</t>
  </si>
  <si>
    <t>Urzędy gmin</t>
  </si>
  <si>
    <t>Zakup usług pozostałych</t>
  </si>
  <si>
    <t>OŚWIATA I WYCHOWANIE</t>
  </si>
  <si>
    <t>E</t>
  </si>
  <si>
    <t>Pozostała działalność</t>
  </si>
  <si>
    <t>Dotacje celowe przekazane z budżetu państwa na realizację własnych zadań bieżących gmin</t>
  </si>
  <si>
    <t>POMOC SPOŁECZNA</t>
  </si>
  <si>
    <t>KS</t>
  </si>
  <si>
    <t>Świadczenia społeczne</t>
  </si>
  <si>
    <t>Zakup materiałów i wyposażenia</t>
  </si>
  <si>
    <t>OGÓŁEM</t>
  </si>
  <si>
    <t>per saldo</t>
  </si>
  <si>
    <t>Załącznik nr 2 do Zarządzenia</t>
  </si>
  <si>
    <t>Wydatki osobowe niezaliczone do wynagrodzeń</t>
  </si>
  <si>
    <t>IK</t>
  </si>
  <si>
    <t>Zakup usług remontowych</t>
  </si>
  <si>
    <t xml:space="preserve">  </t>
  </si>
  <si>
    <t xml:space="preserve">Zakup akcesoriów komputerowych, w tym programów i licencji </t>
  </si>
  <si>
    <t>Dotacje celowe przekazane z budżetu państwa na realizację zadań bieżących z zakresu administracji rządowej oraz innych zadań zleconych gminom ustawami</t>
  </si>
  <si>
    <t>EDUKACYJNA OPIEKA WYCHOWAWCZA</t>
  </si>
  <si>
    <t>85415</t>
  </si>
  <si>
    <t>Pomoc materialna dla uczniów</t>
  </si>
  <si>
    <t>85406</t>
  </si>
  <si>
    <t>Poradnie psychologiczno pedagogiczne, w tym poradnie specjalistyczne</t>
  </si>
  <si>
    <t>Składki na ubezpieczenia społeczne</t>
  </si>
  <si>
    <t>Zakup pomocy naukowych, dydaktycznych i książek</t>
  </si>
  <si>
    <t>POZOSTAŁE ZADANIA W ZAKRESIE POLITYKI SPOŁECZNEJ</t>
  </si>
  <si>
    <t>Zespoły ds. orzekania o niepełnosprawności</t>
  </si>
  <si>
    <t>Składki na Fundusz Pracy</t>
  </si>
  <si>
    <t>Wynagrodzenia bezosobowe</t>
  </si>
  <si>
    <t>Szkoły podstawowe specjalne</t>
  </si>
  <si>
    <t>Zakup materiałów papierniczych do sprzętu drukarskiego i urządzeń kserograficznych</t>
  </si>
  <si>
    <t>Gimnazja specjalne</t>
  </si>
  <si>
    <t>Zakup energii</t>
  </si>
  <si>
    <t>Licea ogólnokształcące</t>
  </si>
  <si>
    <t>Licea profilowane</t>
  </si>
  <si>
    <t>Wydatki inwestycyjne jednostek budżetowych</t>
  </si>
  <si>
    <t>Szkoły zawodowe</t>
  </si>
  <si>
    <t>Szkoły zawodowe specjalne</t>
  </si>
  <si>
    <t>Centrum Kształcenia Ustawicznego</t>
  </si>
  <si>
    <t>Dokształcanie i doskonalenie nauczycieli</t>
  </si>
  <si>
    <t>Szkoły podstawowe</t>
  </si>
  <si>
    <t xml:space="preserve">Oddziały przedszkolne w szkołach podstawowych </t>
  </si>
  <si>
    <t xml:space="preserve">Wydatki inwestycyjne jednostek budżetowych </t>
  </si>
  <si>
    <t>Gimnazja</t>
  </si>
  <si>
    <t>Wynagrodzenia osobowe pracowników</t>
  </si>
  <si>
    <t>Świetlice szkolne</t>
  </si>
  <si>
    <t>3260</t>
  </si>
  <si>
    <t>Szkolne schroniska młodzieżowe</t>
  </si>
  <si>
    <t>KULTURA I OCHRONA DZIEDZICTWA NARODOWEGO</t>
  </si>
  <si>
    <t>Dotacje celowe przekazane z budżetu państwa na zadania bieżące z zakresu administracji rządowej oraz inne zadania zlecone ustawami realizowane przez powiat</t>
  </si>
  <si>
    <t>Koszty postępowania sądowego i prokuratorskiego</t>
  </si>
  <si>
    <t>"Karuzela"</t>
  </si>
  <si>
    <t>Fn</t>
  </si>
  <si>
    <t>Załącznik nr  4 do Zarządzenia</t>
  </si>
  <si>
    <t>ZMIANY PLANU DOCHODÓW I WYDATKÓW NA ZADANIA WŁASNE GMINY                           W  2008  ROKU</t>
  </si>
  <si>
    <t>ZMIANY PLANU DOCHODÓW I WYDATKÓW NA ZADANIA WŁASNE POWIATU W  2008  ROKU</t>
  </si>
  <si>
    <t>HANDEL</t>
  </si>
  <si>
    <t>ZMIANY    PLANU DOCHODÓW  I   WYDATKÓW NA  ZADANIA  ZLECONE GMINIE  Z ZAKRESU  ADMINISTRACJI  RZĄDOWEJ                                                                      W  2008  ROKU</t>
  </si>
  <si>
    <t>Świadczenia rodzinne, zaliczka alimentacyjna oraz składki na ubezpieczenia emerytalne i rentowe z ubezpieczenia społecznego</t>
  </si>
  <si>
    <t xml:space="preserve">Inne formy pomocy dla uczniów </t>
  </si>
  <si>
    <t>75095</t>
  </si>
  <si>
    <t>RO "Śródmieście"</t>
  </si>
  <si>
    <t>RO " Wspólny Dom"</t>
  </si>
  <si>
    <t>Dotacja podmiotowa z budżetu dla samorządowej instytucji kultury</t>
  </si>
  <si>
    <t>Muzea</t>
  </si>
  <si>
    <t>Wydatki inwestycyjne jednostek budżetowych "Kolektor Północny  - Kolektor XXVIII"</t>
  </si>
  <si>
    <t>OA</t>
  </si>
  <si>
    <t>75011</t>
  </si>
  <si>
    <t>Urzędy wojewódzkie</t>
  </si>
  <si>
    <t>Starostwa powiatowe</t>
  </si>
  <si>
    <t>75020</t>
  </si>
  <si>
    <t>Załącznik nr  3 do Zarządzenia</t>
  </si>
  <si>
    <t>ZMIANY    PLANU DOCHODÓW  I   WYDATKÓW NA  ZADANIA  ZLECONE POWIATOWI  Z ZAKRESU  ADMINISTRACJI  RZĄDOWEJ   W  2008  ROKU</t>
  </si>
  <si>
    <t>Załącznik nr 5 do Zarządzenia</t>
  </si>
  <si>
    <t>Przedszkola specjalne</t>
  </si>
  <si>
    <t>Internaty i bursy szkolne</t>
  </si>
  <si>
    <t>Specjalne ośrodki szkolno - wychowawcze</t>
  </si>
  <si>
    <t>2130</t>
  </si>
  <si>
    <t>ROLNICTWO I ŁOWIECTWO</t>
  </si>
  <si>
    <t>010</t>
  </si>
  <si>
    <t>01095</t>
  </si>
  <si>
    <t>Dotacje celowe przekazane z budżetu państwa na realizację własnych zadań bieżących gmin - komisje kwalifikacyjne</t>
  </si>
  <si>
    <t>Dotacje celowe przekazane z budżetu państwa na realizację własnych zadań bieżących gmin - przygotowanie zawodowe młodocianych</t>
  </si>
  <si>
    <t>Pozostałe odsetki</t>
  </si>
  <si>
    <t>BRM</t>
  </si>
  <si>
    <t>Dotacje celowe z budżetu na finansowanie lub dofinansowanie kosztów realizacji inwestycji i zakupów inwestycyjnych innych jednostek sektora finansów publicznych</t>
  </si>
  <si>
    <t>ZMIANY   W PLANIE   WYDATKÓW NA  ZADANIA  REALIZOWANE PRZEZ GMINĘ NA PODSTAWIE POROZUMIEŃ Z ORGANAMI ADMINISTRACJI RZĄDOWEJ                                                                           W  2008  ROKU</t>
  </si>
  <si>
    <t>Dotacje celowe przekazane z budżetu państwa na realizację bieżących zadań własnych powiatu</t>
  </si>
  <si>
    <t>Gospodarka gruntami i nieruchomościami</t>
  </si>
  <si>
    <t>Zasiłki i pomoc w naturze oraz składki na ubezpieczenia emerytalne i rentowe</t>
  </si>
  <si>
    <t>75022</t>
  </si>
  <si>
    <t>Rada Miejska</t>
  </si>
  <si>
    <t>Podróże służbowe krajowe</t>
  </si>
  <si>
    <t xml:space="preserve">Teatry </t>
  </si>
  <si>
    <t>OCHRONA ZDROWIA</t>
  </si>
  <si>
    <t>BEZPIECZEŃSTWO PUBLICZNE I OCHRONA PRZECIWPOŻAROWA</t>
  </si>
  <si>
    <t>BZK</t>
  </si>
  <si>
    <t>Komendy powiatowe Państwowej Straży Pożarnej</t>
  </si>
  <si>
    <t>Wydatki osobowe niezaliczone do uposażeń wypłacane żołnierzom i funkcjonariuszom</t>
  </si>
  <si>
    <t xml:space="preserve">Pozostałe należności żołnierzy zawodowych  i nadterminowych oraz funkcjonariuszy </t>
  </si>
  <si>
    <t xml:space="preserve">Dodatkowe uposażenie roczne dla żołnierzy  zawodowych  oraz nagrody roczne dla funkcjonariuszy </t>
  </si>
  <si>
    <t xml:space="preserve">Równoważniki pieniężne i ekwiwalenty dla żołnierzy  i funkcjonariuszy </t>
  </si>
  <si>
    <t>Opłaty z tytułu zakupu usług telekomunikacyjnych telefonii komórkowej</t>
  </si>
  <si>
    <t>Opłaty z tytułu zakupu usług telekomunikacyjnych telefonii stacjonarnej</t>
  </si>
  <si>
    <t>Pozostałe podatki na rzecz budżetów jst</t>
  </si>
  <si>
    <t>Zakup akcesoriów komputerowych, w tym programów i licencji</t>
  </si>
  <si>
    <t>Zakup materiałów papierniczych do sprzętu drukarskiego  i urządzeń kserograficznych</t>
  </si>
  <si>
    <t>Promocja jednostek samorządu terytorialnego</t>
  </si>
  <si>
    <t>PI</t>
  </si>
  <si>
    <t>GOSPODARKA KOMUNALNA  I OCHRONA ŚRODOWISKA</t>
  </si>
  <si>
    <t>Nr  288 / 1191 / 08</t>
  </si>
  <si>
    <t>z dnia  24 listopada 2008 r.</t>
  </si>
  <si>
    <t>Nr 288 / 1191 / 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</si>
</sst>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8" fillId="0" borderId="8" xfId="0" applyNumberFormat="1" applyFont="1" applyFill="1" applyBorder="1" applyAlignment="1" applyProtection="1">
      <alignment horizontal="centerContinuous" vertical="center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vertical="center" wrapText="1"/>
      <protection locked="0"/>
    </xf>
    <xf numFmtId="0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22" xfId="0" applyFont="1" applyBorder="1" applyAlignment="1">
      <alignment/>
    </xf>
    <xf numFmtId="0" fontId="12" fillId="0" borderId="23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Continuous" vertical="center" wrapText="1"/>
    </xf>
    <xf numFmtId="0" fontId="9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8" fillId="0" borderId="20" xfId="0" applyNumberFormat="1" applyFont="1" applyFill="1" applyBorder="1" applyAlignment="1" applyProtection="1">
      <alignment horizontal="centerContinuous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0" fontId="8" fillId="0" borderId="28" xfId="0" applyFont="1" applyBorder="1" applyAlignment="1">
      <alignment vertical="center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Continuous" vertical="center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 wrapText="1"/>
    </xf>
    <xf numFmtId="0" fontId="8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8" xfId="0" applyNumberFormat="1" applyFont="1" applyFill="1" applyBorder="1" applyAlignment="1" applyProtection="1">
      <alignment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10" fillId="0" borderId="5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vertical="center"/>
      <protection locked="0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10" fillId="0" borderId="58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59" xfId="0" applyNumberFormat="1" applyFont="1" applyFill="1" applyBorder="1" applyAlignment="1" applyProtection="1">
      <alignment vertical="center"/>
      <protection locked="0"/>
    </xf>
    <xf numFmtId="0" fontId="8" fillId="0" borderId="3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5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horizontal="right" vertical="center"/>
    </xf>
    <xf numFmtId="3" fontId="13" fillId="0" borderId="61" xfId="0" applyNumberFormat="1" applyFont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3" fontId="11" fillId="0" borderId="55" xfId="0" applyNumberFormat="1" applyFont="1" applyBorder="1" applyAlignment="1">
      <alignment horizontal="centerContinuous" vertical="center"/>
    </xf>
    <xf numFmtId="3" fontId="11" fillId="0" borderId="7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3" fontId="13" fillId="0" borderId="26" xfId="0" applyNumberFormat="1" applyFont="1" applyBorder="1" applyAlignment="1">
      <alignment horizontal="centerContinuous" vertical="center"/>
    </xf>
    <xf numFmtId="0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Font="1" applyBorder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Border="1" applyAlignment="1">
      <alignment vertic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3" fontId="12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45" xfId="0" applyNumberFormat="1" applyFont="1" applyFill="1" applyBorder="1" applyAlignment="1" applyProtection="1">
      <alignment horizontal="right" vertical="center"/>
      <protection locked="0"/>
    </xf>
    <xf numFmtId="3" fontId="8" fillId="0" borderId="73" xfId="0" applyNumberFormat="1" applyFont="1" applyFill="1" applyBorder="1" applyAlignment="1" applyProtection="1">
      <alignment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3" fontId="8" fillId="0" borderId="75" xfId="0" applyNumberFormat="1" applyFont="1" applyFill="1" applyBorder="1" applyAlignment="1" applyProtection="1">
      <alignment vertical="center"/>
      <protection locked="0"/>
    </xf>
    <xf numFmtId="0" fontId="4" fillId="0" borderId="76" xfId="0" applyFont="1" applyBorder="1" applyAlignment="1">
      <alignment horizontal="centerContinuous" vertical="center" wrapText="1"/>
    </xf>
    <xf numFmtId="0" fontId="8" fillId="0" borderId="77" xfId="0" applyFont="1" applyBorder="1" applyAlignment="1">
      <alignment horizontal="centerContinuous" vertical="center" wrapText="1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49" fontId="11" fillId="0" borderId="19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8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3" fontId="10" fillId="0" borderId="59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0" fontId="10" fillId="0" borderId="81" xfId="0" applyNumberFormat="1" applyFont="1" applyFill="1" applyBorder="1" applyAlignment="1" applyProtection="1">
      <alignment vertical="center" wrapText="1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0" fontId="5" fillId="0" borderId="83" xfId="0" applyNumberFormat="1" applyFont="1" applyFill="1" applyBorder="1" applyAlignment="1" applyProtection="1">
      <alignment horizontal="center" wrapText="1"/>
      <protection locked="0"/>
    </xf>
    <xf numFmtId="0" fontId="8" fillId="0" borderId="84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8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86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87" xfId="0" applyNumberFormat="1" applyFont="1" applyFill="1" applyBorder="1" applyAlignment="1" applyProtection="1">
      <alignment horizontal="center" vertical="center"/>
      <protection locked="0"/>
    </xf>
    <xf numFmtId="3" fontId="10" fillId="0" borderId="88" xfId="0" applyNumberFormat="1" applyFont="1" applyFill="1" applyBorder="1" applyAlignment="1" applyProtection="1">
      <alignment horizontal="center" vertical="center"/>
      <protection locked="0"/>
    </xf>
    <xf numFmtId="3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164" fontId="8" fillId="0" borderId="86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88" xfId="0" applyNumberFormat="1" applyFont="1" applyFill="1" applyBorder="1" applyAlignment="1" applyProtection="1">
      <alignment horizontal="center" vertical="center"/>
      <protection locked="0"/>
    </xf>
    <xf numFmtId="164" fontId="8" fillId="0" borderId="60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85" xfId="0" applyNumberFormat="1" applyFont="1" applyFill="1" applyBorder="1" applyAlignment="1" applyProtection="1">
      <alignment horizontal="center" vertical="center"/>
      <protection locked="0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vertical="center"/>
      <protection locked="0"/>
    </xf>
    <xf numFmtId="164" fontId="2" fillId="0" borderId="74" xfId="0" applyNumberFormat="1" applyFont="1" applyFill="1" applyBorder="1" applyAlignment="1" applyProtection="1">
      <alignment horizontal="center" vertical="center"/>
      <protection locked="0"/>
    </xf>
    <xf numFmtId="164" fontId="10" fillId="0" borderId="89" xfId="0" applyNumberFormat="1" applyFont="1" applyFill="1" applyBorder="1" applyAlignment="1" applyProtection="1">
      <alignment horizontal="center" vertical="center"/>
      <protection locked="0"/>
    </xf>
    <xf numFmtId="164" fontId="10" fillId="0" borderId="79" xfId="0" applyNumberFormat="1" applyFont="1" applyFill="1" applyBorder="1" applyAlignment="1" applyProtection="1">
      <alignment horizontal="center" vertical="center"/>
      <protection locked="0"/>
    </xf>
    <xf numFmtId="164" fontId="12" fillId="0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10" fillId="0" borderId="69" xfId="0" applyNumberFormat="1" applyFont="1" applyFill="1" applyBorder="1" applyAlignment="1" applyProtection="1">
      <alignment horizontal="center" vertical="center"/>
      <protection locked="0"/>
    </xf>
    <xf numFmtId="164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86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88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85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8" fillId="0" borderId="85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 vertical="center"/>
      <protection locked="0"/>
    </xf>
    <xf numFmtId="0" fontId="9" fillId="0" borderId="58" xfId="0" applyNumberFormat="1" applyFont="1" applyFill="1" applyBorder="1" applyAlignment="1" applyProtection="1">
      <alignment vertical="center"/>
      <protection locked="0"/>
    </xf>
    <xf numFmtId="0" fontId="8" fillId="0" borderId="69" xfId="0" applyNumberFormat="1" applyFont="1" applyFill="1" applyBorder="1" applyAlignment="1" applyProtection="1">
      <alignment vertical="center"/>
      <protection locked="0"/>
    </xf>
    <xf numFmtId="0" fontId="8" fillId="0" borderId="56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89" xfId="0" applyNumberFormat="1" applyFont="1" applyFill="1" applyBorder="1" applyAlignment="1" applyProtection="1">
      <alignment horizontal="center" vertical="center"/>
      <protection locked="0"/>
    </xf>
    <xf numFmtId="0" fontId="8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88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Font="1" applyBorder="1" applyAlignment="1">
      <alignment horizontal="center" vertical="center"/>
    </xf>
    <xf numFmtId="3" fontId="8" fillId="0" borderId="86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51" xfId="0" applyNumberFormat="1" applyFont="1" applyFill="1" applyBorder="1" applyAlignment="1" applyProtection="1">
      <alignment vertical="center"/>
      <protection locked="0"/>
    </xf>
    <xf numFmtId="4" fontId="8" fillId="0" borderId="45" xfId="0" applyNumberFormat="1" applyFont="1" applyFill="1" applyBorder="1" applyAlignment="1" applyProtection="1">
      <alignment horizontal="right" vertical="center"/>
      <protection locked="0"/>
    </xf>
    <xf numFmtId="4" fontId="10" fillId="0" borderId="50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4" fontId="8" fillId="0" borderId="5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horizontal="right" vertical="center"/>
      <protection locked="0"/>
    </xf>
    <xf numFmtId="4" fontId="8" fillId="0" borderId="73" xfId="0" applyNumberFormat="1" applyFont="1" applyFill="1" applyBorder="1" applyAlignment="1" applyProtection="1">
      <alignment vertical="center"/>
      <protection locked="0"/>
    </xf>
    <xf numFmtId="4" fontId="8" fillId="0" borderId="44" xfId="0" applyNumberFormat="1" applyFont="1" applyFill="1" applyBorder="1" applyAlignment="1" applyProtection="1">
      <alignment horizontal="right" vertical="center"/>
      <protection locked="0"/>
    </xf>
    <xf numFmtId="4" fontId="4" fillId="0" borderId="24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59" xfId="0" applyNumberFormat="1" applyFont="1" applyFill="1" applyBorder="1" applyAlignment="1" applyProtection="1">
      <alignment vertical="center"/>
      <protection locked="0"/>
    </xf>
    <xf numFmtId="0" fontId="8" fillId="0" borderId="89" xfId="0" applyNumberFormat="1" applyFont="1" applyFill="1" applyBorder="1" applyAlignment="1" applyProtection="1">
      <alignment vertical="center"/>
      <protection locked="0"/>
    </xf>
    <xf numFmtId="0" fontId="8" fillId="0" borderId="79" xfId="0" applyNumberFormat="1" applyFont="1" applyFill="1" applyBorder="1" applyAlignment="1" applyProtection="1">
      <alignment vertical="center"/>
      <protection locked="0"/>
    </xf>
    <xf numFmtId="3" fontId="10" fillId="0" borderId="79" xfId="0" applyNumberFormat="1" applyFont="1" applyFill="1" applyBorder="1" applyAlignment="1" applyProtection="1">
      <alignment vertical="center"/>
      <protection locked="0"/>
    </xf>
    <xf numFmtId="0" fontId="5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0" xfId="0" applyNumberFormat="1" applyFont="1" applyFill="1" applyBorder="1" applyAlignment="1" applyProtection="1">
      <alignment horizontal="center" vertical="top" wrapText="1"/>
      <protection locked="0"/>
    </xf>
    <xf numFmtId="0" fontId="7" fillId="0" borderId="9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92" xfId="0" applyNumberFormat="1" applyFont="1" applyFill="1" applyBorder="1" applyAlignment="1" applyProtection="1">
      <alignment horizontal="center" vertical="center"/>
      <protection locked="0"/>
    </xf>
    <xf numFmtId="0" fontId="8" fillId="0" borderId="93" xfId="0" applyNumberFormat="1" applyFont="1" applyFill="1" applyBorder="1" applyAlignment="1" applyProtection="1">
      <alignment horizontal="center" vertical="center"/>
      <protection locked="0"/>
    </xf>
    <xf numFmtId="0" fontId="8" fillId="0" borderId="93" xfId="0" applyFont="1" applyBorder="1" applyAlignment="1">
      <alignment horizontal="center" vertical="center"/>
    </xf>
    <xf numFmtId="0" fontId="10" fillId="0" borderId="80" xfId="0" applyNumberFormat="1" applyFont="1" applyFill="1" applyBorder="1" applyAlignment="1" applyProtection="1">
      <alignment horizontal="center" vertical="center"/>
      <protection locked="0"/>
    </xf>
    <xf numFmtId="0" fontId="8" fillId="0" borderId="80" xfId="0" applyFont="1" applyBorder="1" applyAlignment="1">
      <alignment horizontal="center" vertical="center"/>
    </xf>
    <xf numFmtId="0" fontId="10" fillId="0" borderId="93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49" fontId="8" fillId="0" borderId="93" xfId="0" applyNumberFormat="1" applyFont="1" applyFill="1" applyBorder="1" applyAlignment="1" applyProtection="1">
      <alignment horizontal="centerContinuous" vertical="center"/>
      <protection locked="0"/>
    </xf>
    <xf numFmtId="0" fontId="8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horizontal="center" vertical="center"/>
    </xf>
    <xf numFmtId="0" fontId="8" fillId="0" borderId="80" xfId="0" applyNumberFormat="1" applyFont="1" applyFill="1" applyBorder="1" applyAlignment="1" applyProtection="1">
      <alignment horizontal="center" vertical="center"/>
      <protection locked="0"/>
    </xf>
    <xf numFmtId="0" fontId="10" fillId="0" borderId="94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0" fontId="8" fillId="0" borderId="42" xfId="0" applyNumberFormat="1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5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5" xfId="0" applyNumberFormat="1" applyFont="1" applyFill="1" applyBorder="1" applyAlignment="1" applyProtection="1">
      <alignment horizontal="center" vertical="center"/>
      <protection locked="0"/>
    </xf>
    <xf numFmtId="0" fontId="9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2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8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Border="1" applyAlignment="1">
      <alignment horizontal="centerContinuous" vertical="center"/>
    </xf>
    <xf numFmtId="3" fontId="13" fillId="0" borderId="55" xfId="0" applyNumberFormat="1" applyFont="1" applyBorder="1" applyAlignment="1">
      <alignment horizontal="centerContinuous" vertical="center"/>
    </xf>
    <xf numFmtId="3" fontId="4" fillId="0" borderId="64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4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9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87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96" xfId="0" applyFont="1" applyBorder="1" applyAlignment="1">
      <alignment horizontal="center" vertical="center"/>
    </xf>
    <xf numFmtId="0" fontId="7" fillId="0" borderId="97" xfId="0" applyNumberFormat="1" applyFont="1" applyFill="1" applyBorder="1" applyAlignment="1" applyProtection="1">
      <alignment horizontal="center"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8" fillId="0" borderId="98" xfId="0" applyNumberFormat="1" applyFont="1" applyFill="1" applyBorder="1" applyAlignment="1" applyProtection="1">
      <alignment vertical="center"/>
      <protection locked="0"/>
    </xf>
    <xf numFmtId="3" fontId="10" fillId="0" borderId="97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99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98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3" fontId="4" fillId="0" borderId="61" xfId="0" applyNumberFormat="1" applyFont="1" applyFill="1" applyBorder="1" applyAlignment="1" applyProtection="1">
      <alignment horizontal="centerContinuous"/>
      <protection locked="0"/>
    </xf>
    <xf numFmtId="0" fontId="4" fillId="0" borderId="26" xfId="0" applyNumberFormat="1" applyFont="1" applyFill="1" applyBorder="1" applyAlignment="1" applyProtection="1">
      <alignment horizontal="centerContinuous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0" applyNumberFormat="1" applyFont="1" applyFill="1" applyBorder="1" applyAlignment="1" applyProtection="1">
      <alignment horizontal="center" vertical="center"/>
      <protection locked="0"/>
    </xf>
    <xf numFmtId="164" fontId="8" fillId="0" borderId="89" xfId="0" applyNumberFormat="1" applyFont="1" applyFill="1" applyBorder="1" applyAlignment="1" applyProtection="1">
      <alignment horizontal="center" vertical="center"/>
      <protection locked="0"/>
    </xf>
    <xf numFmtId="164" fontId="8" fillId="0" borderId="79" xfId="0" applyNumberFormat="1" applyFont="1" applyFill="1" applyBorder="1" applyAlignment="1" applyProtection="1">
      <alignment horizontal="center" vertical="center"/>
      <protection locked="0"/>
    </xf>
    <xf numFmtId="3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0" fontId="8" fillId="0" borderId="68" xfId="0" applyNumberFormat="1" applyFont="1" applyFill="1" applyBorder="1" applyAlignment="1" applyProtection="1">
      <alignment horizontal="center" vertical="center"/>
      <protection locked="0"/>
    </xf>
    <xf numFmtId="3" fontId="8" fillId="0" borderId="58" xfId="0" applyNumberFormat="1" applyFont="1" applyFill="1" applyBorder="1" applyAlignment="1" applyProtection="1">
      <alignment horizontal="right" vertical="center"/>
      <protection locked="0"/>
    </xf>
    <xf numFmtId="49" fontId="10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89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3" fontId="8" fillId="0" borderId="86" xfId="0" applyNumberFormat="1" applyFont="1" applyFill="1" applyBorder="1" applyAlignment="1" applyProtection="1">
      <alignment horizontal="right" vertical="center"/>
      <protection locked="0"/>
    </xf>
    <xf numFmtId="0" fontId="16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7.25390625" style="195" customWidth="1"/>
    <col min="2" max="2" width="37.25390625" style="195" customWidth="1"/>
    <col min="3" max="3" width="7.00390625" style="248" customWidth="1"/>
    <col min="4" max="4" width="13.375" style="195" hidden="1" customWidth="1"/>
    <col min="5" max="8" width="12.125" style="195" customWidth="1"/>
    <col min="9" max="9" width="10.00390625" style="195" customWidth="1"/>
    <col min="10" max="10" width="9.875" style="195" customWidth="1"/>
    <col min="11" max="16384" width="10.00390625" style="195" customWidth="1"/>
  </cols>
  <sheetData>
    <row r="1" ht="15">
      <c r="G1" s="103" t="s">
        <v>0</v>
      </c>
    </row>
    <row r="2" spans="1:7" ht="12" customHeight="1">
      <c r="A2" s="196"/>
      <c r="B2" s="197"/>
      <c r="C2" s="249"/>
      <c r="D2" s="198"/>
      <c r="E2" s="198"/>
      <c r="F2" s="198"/>
      <c r="G2" s="107" t="s">
        <v>129</v>
      </c>
    </row>
    <row r="3" spans="1:7" ht="12" customHeight="1">
      <c r="A3" s="196"/>
      <c r="B3" s="197"/>
      <c r="C3" s="249"/>
      <c r="D3" s="198"/>
      <c r="E3" s="198"/>
      <c r="F3" s="198"/>
      <c r="G3" s="107" t="s">
        <v>1</v>
      </c>
    </row>
    <row r="4" spans="1:7" ht="13.5" customHeight="1">
      <c r="A4" s="196"/>
      <c r="B4" s="197"/>
      <c r="C4" s="249"/>
      <c r="D4" s="198"/>
      <c r="E4" s="198"/>
      <c r="F4" s="198"/>
      <c r="G4" s="107" t="s">
        <v>130</v>
      </c>
    </row>
    <row r="5" spans="1:7" ht="10.5" customHeight="1">
      <c r="A5" s="196"/>
      <c r="B5" s="197"/>
      <c r="C5" s="249"/>
      <c r="D5" s="198"/>
      <c r="E5" s="198"/>
      <c r="F5" s="198"/>
      <c r="G5" s="199"/>
    </row>
    <row r="6" spans="1:8" s="112" customFormat="1" ht="37.5">
      <c r="A6" s="108" t="s">
        <v>73</v>
      </c>
      <c r="B6" s="215"/>
      <c r="C6" s="250"/>
      <c r="D6" s="110"/>
      <c r="E6" s="110"/>
      <c r="F6" s="110"/>
      <c r="G6" s="111"/>
      <c r="H6" s="111"/>
    </row>
    <row r="7" spans="1:8" s="19" customFormat="1" ht="15.75" thickBot="1">
      <c r="A7" s="200"/>
      <c r="B7" s="201"/>
      <c r="C7" s="251"/>
      <c r="D7" s="202"/>
      <c r="E7" s="202"/>
      <c r="F7" s="202"/>
      <c r="H7" s="248" t="s">
        <v>2</v>
      </c>
    </row>
    <row r="8" spans="1:8" s="204" customFormat="1" ht="21" customHeight="1">
      <c r="A8" s="216" t="s">
        <v>3</v>
      </c>
      <c r="B8" s="454" t="s">
        <v>4</v>
      </c>
      <c r="C8" s="325" t="s">
        <v>5</v>
      </c>
      <c r="D8" s="326" t="s">
        <v>6</v>
      </c>
      <c r="E8" s="296" t="s">
        <v>6</v>
      </c>
      <c r="F8" s="295"/>
      <c r="G8" s="116" t="s">
        <v>7</v>
      </c>
      <c r="H8" s="203"/>
    </row>
    <row r="9" spans="1:8" s="204" customFormat="1" ht="13.5" customHeight="1">
      <c r="A9" s="274" t="s">
        <v>8</v>
      </c>
      <c r="B9" s="65"/>
      <c r="C9" s="327" t="s">
        <v>9</v>
      </c>
      <c r="D9" s="328" t="s">
        <v>10</v>
      </c>
      <c r="E9" s="329" t="s">
        <v>11</v>
      </c>
      <c r="F9" s="119" t="s">
        <v>10</v>
      </c>
      <c r="G9" s="244" t="s">
        <v>11</v>
      </c>
      <c r="H9" s="245" t="s">
        <v>10</v>
      </c>
    </row>
    <row r="10" spans="1:8" s="101" customFormat="1" ht="11.25" customHeight="1" thickBot="1">
      <c r="A10" s="120">
        <v>1</v>
      </c>
      <c r="B10" s="121">
        <v>2</v>
      </c>
      <c r="C10" s="235">
        <v>3</v>
      </c>
      <c r="D10" s="330">
        <v>4</v>
      </c>
      <c r="E10" s="331">
        <v>4</v>
      </c>
      <c r="F10" s="236">
        <v>5</v>
      </c>
      <c r="G10" s="237">
        <v>6</v>
      </c>
      <c r="H10" s="238">
        <v>7</v>
      </c>
    </row>
    <row r="11" spans="1:8" s="19" customFormat="1" ht="16.5" thickBot="1" thickTop="1">
      <c r="A11" s="156">
        <v>500</v>
      </c>
      <c r="B11" s="15" t="s">
        <v>75</v>
      </c>
      <c r="C11" s="332" t="s">
        <v>32</v>
      </c>
      <c r="D11" s="333"/>
      <c r="E11" s="334"/>
      <c r="F11" s="16"/>
      <c r="G11" s="17">
        <f>G12</f>
        <v>800</v>
      </c>
      <c r="H11" s="18">
        <f>H12</f>
        <v>800</v>
      </c>
    </row>
    <row r="12" spans="1:8" s="19" customFormat="1" ht="17.25" customHeight="1" thickTop="1">
      <c r="A12" s="20">
        <v>50095</v>
      </c>
      <c r="B12" s="21" t="s">
        <v>22</v>
      </c>
      <c r="C12" s="335"/>
      <c r="D12" s="336"/>
      <c r="E12" s="337"/>
      <c r="F12" s="22"/>
      <c r="G12" s="23">
        <f>SUM(G13:G13)</f>
        <v>800</v>
      </c>
      <c r="H12" s="24">
        <f>H14</f>
        <v>800</v>
      </c>
    </row>
    <row r="13" spans="1:8" s="19" customFormat="1" ht="15">
      <c r="A13" s="275">
        <v>4260</v>
      </c>
      <c r="B13" s="310" t="s">
        <v>51</v>
      </c>
      <c r="C13" s="349"/>
      <c r="D13" s="447"/>
      <c r="E13" s="315"/>
      <c r="F13" s="448"/>
      <c r="G13" s="93">
        <v>800</v>
      </c>
      <c r="H13" s="449"/>
    </row>
    <row r="14" spans="1:8" s="19" customFormat="1" ht="15.75" thickBot="1">
      <c r="A14" s="158">
        <v>4270</v>
      </c>
      <c r="B14" s="159" t="s">
        <v>33</v>
      </c>
      <c r="C14" s="283"/>
      <c r="D14" s="450"/>
      <c r="E14" s="451"/>
      <c r="F14" s="452"/>
      <c r="G14" s="453"/>
      <c r="H14" s="309">
        <v>800</v>
      </c>
    </row>
    <row r="15" spans="1:8" s="19" customFormat="1" ht="16.5" thickBot="1" thickTop="1">
      <c r="A15" s="156">
        <v>700</v>
      </c>
      <c r="B15" s="15" t="s">
        <v>12</v>
      </c>
      <c r="C15" s="332" t="s">
        <v>13</v>
      </c>
      <c r="D15" s="333"/>
      <c r="E15" s="334"/>
      <c r="F15" s="16"/>
      <c r="G15" s="17">
        <f>G16</f>
        <v>70</v>
      </c>
      <c r="H15" s="18">
        <f>H16</f>
        <v>70</v>
      </c>
    </row>
    <row r="16" spans="1:8" s="19" customFormat="1" ht="17.25" customHeight="1" thickTop="1">
      <c r="A16" s="20">
        <v>70005</v>
      </c>
      <c r="B16" s="21" t="s">
        <v>107</v>
      </c>
      <c r="C16" s="335"/>
      <c r="D16" s="336"/>
      <c r="E16" s="337"/>
      <c r="F16" s="22"/>
      <c r="G16" s="23">
        <f>SUM(G17:G17)</f>
        <v>70</v>
      </c>
      <c r="H16" s="24">
        <f>H18</f>
        <v>70</v>
      </c>
    </row>
    <row r="17" spans="1:8" s="19" customFormat="1" ht="15">
      <c r="A17" s="275">
        <v>4300</v>
      </c>
      <c r="B17" s="310" t="s">
        <v>19</v>
      </c>
      <c r="C17" s="349"/>
      <c r="D17" s="447"/>
      <c r="E17" s="315"/>
      <c r="F17" s="448"/>
      <c r="G17" s="93">
        <v>70</v>
      </c>
      <c r="H17" s="449"/>
    </row>
    <row r="18" spans="1:8" s="19" customFormat="1" ht="15.75" thickBot="1">
      <c r="A18" s="158">
        <v>4580</v>
      </c>
      <c r="B18" s="159" t="s">
        <v>102</v>
      </c>
      <c r="C18" s="283"/>
      <c r="D18" s="450"/>
      <c r="E18" s="451"/>
      <c r="F18" s="452"/>
      <c r="G18" s="453"/>
      <c r="H18" s="309">
        <v>70</v>
      </c>
    </row>
    <row r="19" spans="1:8" s="19" customFormat="1" ht="16.5" thickBot="1" thickTop="1">
      <c r="A19" s="123" t="s">
        <v>15</v>
      </c>
      <c r="B19" s="60" t="s">
        <v>16</v>
      </c>
      <c r="C19" s="332"/>
      <c r="D19" s="341"/>
      <c r="E19" s="342"/>
      <c r="F19" s="297"/>
      <c r="G19" s="17">
        <f>G26+G34+G22</f>
        <v>19000</v>
      </c>
      <c r="H19" s="18">
        <f>H20+H26+H34+H22+H32</f>
        <v>16000</v>
      </c>
    </row>
    <row r="20" spans="1:8" s="19" customFormat="1" ht="15.75" thickTop="1">
      <c r="A20" s="124" t="s">
        <v>86</v>
      </c>
      <c r="B20" s="62" t="s">
        <v>87</v>
      </c>
      <c r="C20" s="343" t="s">
        <v>85</v>
      </c>
      <c r="D20" s="344"/>
      <c r="E20" s="345"/>
      <c r="F20" s="298"/>
      <c r="G20" s="23"/>
      <c r="H20" s="24">
        <f>H21</f>
        <v>5000</v>
      </c>
    </row>
    <row r="21" spans="1:8" s="19" customFormat="1" ht="15">
      <c r="A21" s="100">
        <v>4260</v>
      </c>
      <c r="B21" s="63" t="s">
        <v>51</v>
      </c>
      <c r="C21" s="346"/>
      <c r="D21" s="347"/>
      <c r="E21" s="348"/>
      <c r="F21" s="316"/>
      <c r="G21" s="37"/>
      <c r="H21" s="267">
        <v>5000</v>
      </c>
    </row>
    <row r="22" spans="1:8" s="19" customFormat="1" ht="15">
      <c r="A22" s="34" t="s">
        <v>109</v>
      </c>
      <c r="B22" s="138" t="s">
        <v>110</v>
      </c>
      <c r="C22" s="346" t="s">
        <v>103</v>
      </c>
      <c r="D22" s="347"/>
      <c r="E22" s="348"/>
      <c r="F22" s="316"/>
      <c r="G22" s="37">
        <f>SUM(G23:G25)</f>
        <v>5000</v>
      </c>
      <c r="H22" s="38">
        <f>SUM(H23:H25)</f>
        <v>5000</v>
      </c>
    </row>
    <row r="23" spans="1:8" s="19" customFormat="1" ht="22.5" customHeight="1">
      <c r="A23" s="275">
        <v>4210</v>
      </c>
      <c r="B23" s="310" t="s">
        <v>27</v>
      </c>
      <c r="C23" s="349"/>
      <c r="D23" s="350"/>
      <c r="E23" s="314"/>
      <c r="F23" s="169"/>
      <c r="G23" s="314"/>
      <c r="H23" s="455">
        <v>2500</v>
      </c>
    </row>
    <row r="24" spans="1:8" s="19" customFormat="1" ht="17.25" customHeight="1">
      <c r="A24" s="39">
        <v>4300</v>
      </c>
      <c r="B24" s="63" t="s">
        <v>19</v>
      </c>
      <c r="C24" s="366"/>
      <c r="D24" s="472"/>
      <c r="E24" s="473"/>
      <c r="F24" s="170"/>
      <c r="G24" s="430"/>
      <c r="H24" s="42">
        <v>2500</v>
      </c>
    </row>
    <row r="25" spans="1:8" s="19" customFormat="1" ht="15">
      <c r="A25" s="100">
        <v>4410</v>
      </c>
      <c r="B25" s="63" t="s">
        <v>111</v>
      </c>
      <c r="C25" s="471"/>
      <c r="D25" s="358"/>
      <c r="E25" s="359"/>
      <c r="F25" s="26"/>
      <c r="G25" s="27">
        <v>5000</v>
      </c>
      <c r="H25" s="28"/>
    </row>
    <row r="26" spans="1:8" s="19" customFormat="1" ht="15">
      <c r="A26" s="34" t="s">
        <v>17</v>
      </c>
      <c r="B26" s="138" t="s">
        <v>18</v>
      </c>
      <c r="C26" s="346" t="s">
        <v>85</v>
      </c>
      <c r="D26" s="347"/>
      <c r="E26" s="348"/>
      <c r="F26" s="316"/>
      <c r="G26" s="37">
        <f>SUM(G27:G31)</f>
        <v>13000</v>
      </c>
      <c r="H26" s="38">
        <f>SUM(H27:H31)</f>
        <v>2000</v>
      </c>
    </row>
    <row r="27" spans="1:8" s="19" customFormat="1" ht="26.25" customHeight="1">
      <c r="A27" s="275">
        <v>3020</v>
      </c>
      <c r="B27" s="310" t="s">
        <v>31</v>
      </c>
      <c r="C27" s="349"/>
      <c r="D27" s="350"/>
      <c r="E27" s="314"/>
      <c r="F27" s="169"/>
      <c r="G27" s="314"/>
      <c r="H27" s="455">
        <v>1000</v>
      </c>
    </row>
    <row r="28" spans="1:8" s="19" customFormat="1" ht="17.25" customHeight="1">
      <c r="A28" s="39">
        <v>4110</v>
      </c>
      <c r="B28" s="40" t="s">
        <v>42</v>
      </c>
      <c r="C28" s="366"/>
      <c r="D28" s="472"/>
      <c r="E28" s="473"/>
      <c r="F28" s="170"/>
      <c r="G28" s="430">
        <v>1000</v>
      </c>
      <c r="H28" s="42"/>
    </row>
    <row r="29" spans="1:8" s="19" customFormat="1" ht="17.25" customHeight="1">
      <c r="A29" s="312">
        <v>4210</v>
      </c>
      <c r="B29" s="40" t="s">
        <v>27</v>
      </c>
      <c r="C29" s="366"/>
      <c r="D29" s="472"/>
      <c r="E29" s="473"/>
      <c r="F29" s="170"/>
      <c r="G29" s="430">
        <v>3000</v>
      </c>
      <c r="H29" s="42"/>
    </row>
    <row r="30" spans="1:8" s="19" customFormat="1" ht="15">
      <c r="A30" s="100">
        <v>4260</v>
      </c>
      <c r="B30" s="63" t="s">
        <v>51</v>
      </c>
      <c r="C30" s="471"/>
      <c r="D30" s="358"/>
      <c r="E30" s="359"/>
      <c r="F30" s="26"/>
      <c r="G30" s="27">
        <v>9000</v>
      </c>
      <c r="H30" s="28"/>
    </row>
    <row r="31" spans="1:8" s="19" customFormat="1" ht="15">
      <c r="A31" s="317">
        <v>4580</v>
      </c>
      <c r="B31" s="318" t="s">
        <v>102</v>
      </c>
      <c r="C31" s="351"/>
      <c r="D31" s="352"/>
      <c r="E31" s="353"/>
      <c r="F31" s="319"/>
      <c r="G31" s="96"/>
      <c r="H31" s="137">
        <v>1000</v>
      </c>
    </row>
    <row r="32" spans="1:8" s="98" customFormat="1" ht="28.5">
      <c r="A32" s="497">
        <v>75075</v>
      </c>
      <c r="B32" s="125" t="s">
        <v>126</v>
      </c>
      <c r="C32" s="498" t="s">
        <v>127</v>
      </c>
      <c r="D32" s="499"/>
      <c r="E32" s="500"/>
      <c r="F32" s="501"/>
      <c r="G32" s="140"/>
      <c r="H32" s="141">
        <f>H33</f>
        <v>3000</v>
      </c>
    </row>
    <row r="33" spans="1:8" s="19" customFormat="1" ht="15">
      <c r="A33" s="317">
        <v>4210</v>
      </c>
      <c r="B33" s="318" t="s">
        <v>27</v>
      </c>
      <c r="C33" s="351"/>
      <c r="D33" s="352"/>
      <c r="E33" s="353"/>
      <c r="F33" s="319"/>
      <c r="G33" s="96"/>
      <c r="H33" s="137">
        <v>3000</v>
      </c>
    </row>
    <row r="34" spans="1:8" s="19" customFormat="1" ht="15">
      <c r="A34" s="34" t="s">
        <v>79</v>
      </c>
      <c r="B34" s="138" t="s">
        <v>22</v>
      </c>
      <c r="C34" s="346" t="s">
        <v>103</v>
      </c>
      <c r="D34" s="347"/>
      <c r="E34" s="348"/>
      <c r="F34" s="316"/>
      <c r="G34" s="37">
        <f>SUM(G36:G37)</f>
        <v>1000</v>
      </c>
      <c r="H34" s="38">
        <f>SUM(H36:H37)</f>
        <v>1000</v>
      </c>
    </row>
    <row r="35" spans="1:8" s="308" customFormat="1" ht="15">
      <c r="A35" s="305"/>
      <c r="B35" s="50" t="s">
        <v>80</v>
      </c>
      <c r="C35" s="354"/>
      <c r="D35" s="355"/>
      <c r="E35" s="356"/>
      <c r="F35" s="306"/>
      <c r="G35" s="51"/>
      <c r="H35" s="307"/>
    </row>
    <row r="36" spans="1:8" s="19" customFormat="1" ht="15">
      <c r="A36" s="39">
        <v>4210</v>
      </c>
      <c r="B36" s="91" t="s">
        <v>27</v>
      </c>
      <c r="C36" s="357"/>
      <c r="D36" s="358"/>
      <c r="E36" s="359"/>
      <c r="F36" s="26"/>
      <c r="G36" s="27"/>
      <c r="H36" s="28">
        <v>1000</v>
      </c>
    </row>
    <row r="37" spans="1:8" s="19" customFormat="1" ht="30.75" thickBot="1">
      <c r="A37" s="39">
        <v>4750</v>
      </c>
      <c r="B37" s="25" t="s">
        <v>35</v>
      </c>
      <c r="C37" s="357"/>
      <c r="D37" s="358"/>
      <c r="E37" s="359"/>
      <c r="F37" s="26"/>
      <c r="G37" s="27">
        <v>1000</v>
      </c>
      <c r="H37" s="28"/>
    </row>
    <row r="38" spans="1:8" s="98" customFormat="1" ht="15.75" thickBot="1" thickTop="1">
      <c r="A38" s="31">
        <v>801</v>
      </c>
      <c r="B38" s="32" t="s">
        <v>20</v>
      </c>
      <c r="C38" s="360" t="s">
        <v>21</v>
      </c>
      <c r="D38" s="361"/>
      <c r="E38" s="362"/>
      <c r="F38" s="45">
        <f>F55</f>
        <v>122365</v>
      </c>
      <c r="G38" s="17">
        <f>G39+G43+G47+G51</f>
        <v>245350</v>
      </c>
      <c r="H38" s="67">
        <f>H39+H43+H47+H51+H55</f>
        <v>367715</v>
      </c>
    </row>
    <row r="39" spans="1:8" s="98" customFormat="1" ht="15" thickTop="1">
      <c r="A39" s="47">
        <v>80101</v>
      </c>
      <c r="B39" s="153" t="s">
        <v>59</v>
      </c>
      <c r="C39" s="363"/>
      <c r="D39" s="364"/>
      <c r="E39" s="365"/>
      <c r="F39" s="48"/>
      <c r="G39" s="23">
        <f>SUM(G41:G42)</f>
        <v>78280</v>
      </c>
      <c r="H39" s="24">
        <f>H40</f>
        <v>22000</v>
      </c>
    </row>
    <row r="40" spans="1:8" s="19" customFormat="1" ht="15">
      <c r="A40" s="39">
        <v>4010</v>
      </c>
      <c r="B40" s="43" t="s">
        <v>63</v>
      </c>
      <c r="C40" s="366"/>
      <c r="D40" s="339"/>
      <c r="E40" s="340"/>
      <c r="F40" s="41"/>
      <c r="G40" s="27"/>
      <c r="H40" s="28">
        <v>22000</v>
      </c>
    </row>
    <row r="41" spans="1:8" s="98" customFormat="1" ht="15">
      <c r="A41" s="39">
        <v>4110</v>
      </c>
      <c r="B41" s="40" t="s">
        <v>42</v>
      </c>
      <c r="C41" s="367"/>
      <c r="D41" s="368"/>
      <c r="E41" s="369"/>
      <c r="F41" s="299"/>
      <c r="G41" s="27">
        <v>74280</v>
      </c>
      <c r="H41" s="28"/>
    </row>
    <row r="42" spans="1:8" s="98" customFormat="1" ht="15">
      <c r="A42" s="145">
        <v>4120</v>
      </c>
      <c r="B42" s="217" t="s">
        <v>46</v>
      </c>
      <c r="C42" s="380"/>
      <c r="D42" s="381"/>
      <c r="E42" s="382"/>
      <c r="F42" s="300"/>
      <c r="G42" s="96">
        <v>4000</v>
      </c>
      <c r="H42" s="137"/>
    </row>
    <row r="43" spans="1:8" s="98" customFormat="1" ht="28.5">
      <c r="A43" s="53">
        <v>80103</v>
      </c>
      <c r="B43" s="35" t="s">
        <v>60</v>
      </c>
      <c r="C43" s="370"/>
      <c r="D43" s="371"/>
      <c r="E43" s="372"/>
      <c r="F43" s="154"/>
      <c r="G43" s="37">
        <f>SUM(G44:G46)</f>
        <v>7140</v>
      </c>
      <c r="H43" s="38">
        <f>SUM(H44:H46)</f>
        <v>8550</v>
      </c>
    </row>
    <row r="44" spans="1:8" s="98" customFormat="1" ht="16.5" customHeight="1">
      <c r="A44" s="275">
        <v>4010</v>
      </c>
      <c r="B44" s="502" t="s">
        <v>63</v>
      </c>
      <c r="C44" s="443"/>
      <c r="D44" s="503"/>
      <c r="E44" s="504"/>
      <c r="F44" s="505"/>
      <c r="G44" s="93"/>
      <c r="H44" s="134">
        <v>8550</v>
      </c>
    </row>
    <row r="45" spans="1:8" s="98" customFormat="1" ht="15">
      <c r="A45" s="39">
        <v>4110</v>
      </c>
      <c r="B45" s="40" t="s">
        <v>42</v>
      </c>
      <c r="C45" s="367"/>
      <c r="D45" s="368"/>
      <c r="E45" s="369"/>
      <c r="F45" s="299"/>
      <c r="G45" s="27">
        <v>6780</v>
      </c>
      <c r="H45" s="28"/>
    </row>
    <row r="46" spans="1:8" s="98" customFormat="1" ht="15">
      <c r="A46" s="145">
        <v>4120</v>
      </c>
      <c r="B46" s="217" t="s">
        <v>46</v>
      </c>
      <c r="C46" s="380"/>
      <c r="D46" s="381"/>
      <c r="E46" s="382"/>
      <c r="F46" s="300"/>
      <c r="G46" s="96">
        <v>360</v>
      </c>
      <c r="H46" s="137"/>
    </row>
    <row r="47" spans="1:8" s="98" customFormat="1" ht="16.5" customHeight="1">
      <c r="A47" s="151">
        <v>80110</v>
      </c>
      <c r="B47" s="69" t="s">
        <v>62</v>
      </c>
      <c r="C47" s="373"/>
      <c r="D47" s="374"/>
      <c r="E47" s="375"/>
      <c r="F47" s="182"/>
      <c r="G47" s="152">
        <f>SUM(G48:G50)</f>
        <v>159000</v>
      </c>
      <c r="H47" s="139">
        <f>SUM(H48:H50)</f>
        <v>213400</v>
      </c>
    </row>
    <row r="48" spans="1:8" s="98" customFormat="1" ht="15" customHeight="1">
      <c r="A48" s="39">
        <v>4010</v>
      </c>
      <c r="B48" s="43" t="s">
        <v>63</v>
      </c>
      <c r="C48" s="376"/>
      <c r="D48" s="377"/>
      <c r="E48" s="378"/>
      <c r="F48" s="183"/>
      <c r="G48" s="165"/>
      <c r="H48" s="42">
        <v>213400</v>
      </c>
    </row>
    <row r="49" spans="1:8" s="98" customFormat="1" ht="15">
      <c r="A49" s="39">
        <v>4110</v>
      </c>
      <c r="B49" s="40" t="s">
        <v>42</v>
      </c>
      <c r="C49" s="379"/>
      <c r="D49" s="377"/>
      <c r="E49" s="378"/>
      <c r="F49" s="183"/>
      <c r="G49" s="165">
        <v>154500</v>
      </c>
      <c r="H49" s="42"/>
    </row>
    <row r="50" spans="1:8" s="98" customFormat="1" ht="15">
      <c r="A50" s="145">
        <v>4120</v>
      </c>
      <c r="B50" s="217" t="s">
        <v>46</v>
      </c>
      <c r="C50" s="407"/>
      <c r="D50" s="408"/>
      <c r="E50" s="409"/>
      <c r="F50" s="186"/>
      <c r="G50" s="410">
        <v>4500</v>
      </c>
      <c r="H50" s="218"/>
    </row>
    <row r="51" spans="1:8" s="98" customFormat="1" ht="21.75" customHeight="1">
      <c r="A51" s="53">
        <v>80146</v>
      </c>
      <c r="B51" s="35" t="s">
        <v>58</v>
      </c>
      <c r="C51" s="370"/>
      <c r="D51" s="371"/>
      <c r="E51" s="372"/>
      <c r="F51" s="154"/>
      <c r="G51" s="37">
        <f>SUM(G52:G54)</f>
        <v>930</v>
      </c>
      <c r="H51" s="38">
        <f>SUM(H52:H54)</f>
        <v>1400</v>
      </c>
    </row>
    <row r="52" spans="1:8" s="98" customFormat="1" ht="18.75" customHeight="1">
      <c r="A52" s="39">
        <v>4010</v>
      </c>
      <c r="B52" s="43" t="s">
        <v>63</v>
      </c>
      <c r="C52" s="367"/>
      <c r="D52" s="368"/>
      <c r="E52" s="369"/>
      <c r="F52" s="299"/>
      <c r="G52" s="27"/>
      <c r="H52" s="28">
        <v>1400</v>
      </c>
    </row>
    <row r="53" spans="1:8" s="98" customFormat="1" ht="17.25" customHeight="1">
      <c r="A53" s="39">
        <v>4110</v>
      </c>
      <c r="B53" s="40" t="s">
        <v>42</v>
      </c>
      <c r="C53" s="367"/>
      <c r="D53" s="368"/>
      <c r="E53" s="369"/>
      <c r="F53" s="299"/>
      <c r="G53" s="27">
        <v>800</v>
      </c>
      <c r="H53" s="28"/>
    </row>
    <row r="54" spans="1:8" s="98" customFormat="1" ht="15">
      <c r="A54" s="145">
        <v>4120</v>
      </c>
      <c r="B54" s="217" t="s">
        <v>46</v>
      </c>
      <c r="C54" s="380"/>
      <c r="D54" s="381"/>
      <c r="E54" s="382"/>
      <c r="F54" s="300"/>
      <c r="G54" s="96">
        <v>130</v>
      </c>
      <c r="H54" s="137"/>
    </row>
    <row r="55" spans="1:8" s="98" customFormat="1" ht="14.25">
      <c r="A55" s="53">
        <v>80195</v>
      </c>
      <c r="B55" s="35" t="s">
        <v>22</v>
      </c>
      <c r="C55" s="370"/>
      <c r="D55" s="371"/>
      <c r="E55" s="372"/>
      <c r="F55" s="154">
        <f>F56+F58</f>
        <v>122365</v>
      </c>
      <c r="G55" s="37"/>
      <c r="H55" s="38">
        <f>H57+H59</f>
        <v>122365</v>
      </c>
    </row>
    <row r="56" spans="1:8" s="98" customFormat="1" ht="45">
      <c r="A56" s="39">
        <v>2030</v>
      </c>
      <c r="B56" s="40" t="s">
        <v>100</v>
      </c>
      <c r="C56" s="367"/>
      <c r="D56" s="368"/>
      <c r="E56" s="369"/>
      <c r="F56" s="41">
        <v>792</v>
      </c>
      <c r="G56" s="27"/>
      <c r="H56" s="28"/>
    </row>
    <row r="57" spans="1:8" s="98" customFormat="1" ht="15">
      <c r="A57" s="39">
        <v>4170</v>
      </c>
      <c r="B57" s="43" t="s">
        <v>47</v>
      </c>
      <c r="C57" s="367"/>
      <c r="D57" s="368"/>
      <c r="E57" s="369"/>
      <c r="F57" s="41"/>
      <c r="G57" s="27"/>
      <c r="H57" s="28">
        <v>792</v>
      </c>
    </row>
    <row r="58" spans="1:8" s="98" customFormat="1" ht="53.25" customHeight="1">
      <c r="A58" s="39">
        <v>2030</v>
      </c>
      <c r="B58" s="40" t="s">
        <v>101</v>
      </c>
      <c r="C58" s="367"/>
      <c r="D58" s="368"/>
      <c r="E58" s="369"/>
      <c r="F58" s="41">
        <v>121573</v>
      </c>
      <c r="G58" s="27"/>
      <c r="H58" s="28"/>
    </row>
    <row r="59" spans="1:8" s="98" customFormat="1" ht="15.75" thickBot="1">
      <c r="A59" s="39">
        <v>4300</v>
      </c>
      <c r="B59" s="43" t="s">
        <v>19</v>
      </c>
      <c r="C59" s="367"/>
      <c r="D59" s="368"/>
      <c r="E59" s="369"/>
      <c r="F59" s="299"/>
      <c r="G59" s="27"/>
      <c r="H59" s="28">
        <v>121573</v>
      </c>
    </row>
    <row r="60" spans="1:8" s="98" customFormat="1" ht="18.75" customHeight="1" thickBot="1" thickTop="1">
      <c r="A60" s="31">
        <v>851</v>
      </c>
      <c r="B60" s="32" t="s">
        <v>113</v>
      </c>
      <c r="C60" s="360" t="s">
        <v>25</v>
      </c>
      <c r="D60" s="361"/>
      <c r="E60" s="362"/>
      <c r="F60" s="45"/>
      <c r="G60" s="17">
        <f>G61</f>
        <v>200</v>
      </c>
      <c r="H60" s="18">
        <f>H61</f>
        <v>200</v>
      </c>
    </row>
    <row r="61" spans="1:8" s="98" customFormat="1" ht="15" thickTop="1">
      <c r="A61" s="53">
        <v>85195</v>
      </c>
      <c r="B61" s="35" t="s">
        <v>22</v>
      </c>
      <c r="C61" s="370"/>
      <c r="D61" s="371"/>
      <c r="E61" s="372"/>
      <c r="F61" s="154"/>
      <c r="G61" s="37">
        <f>G63</f>
        <v>200</v>
      </c>
      <c r="H61" s="38">
        <f>H62</f>
        <v>200</v>
      </c>
    </row>
    <row r="62" spans="1:8" s="98" customFormat="1" ht="15">
      <c r="A62" s="39">
        <v>4210</v>
      </c>
      <c r="B62" s="43" t="s">
        <v>27</v>
      </c>
      <c r="C62" s="367"/>
      <c r="D62" s="368"/>
      <c r="E62" s="369"/>
      <c r="F62" s="299"/>
      <c r="G62" s="27"/>
      <c r="H62" s="28">
        <v>200</v>
      </c>
    </row>
    <row r="63" spans="1:8" s="98" customFormat="1" ht="15.75" thickBot="1">
      <c r="A63" s="39">
        <v>4300</v>
      </c>
      <c r="B63" s="43" t="s">
        <v>19</v>
      </c>
      <c r="C63" s="367"/>
      <c r="D63" s="368"/>
      <c r="E63" s="369"/>
      <c r="F63" s="299"/>
      <c r="G63" s="27">
        <v>200</v>
      </c>
      <c r="H63" s="28"/>
    </row>
    <row r="64" spans="1:8" s="98" customFormat="1" ht="18.75" customHeight="1" thickBot="1" thickTop="1">
      <c r="A64" s="31">
        <v>852</v>
      </c>
      <c r="B64" s="32" t="s">
        <v>24</v>
      </c>
      <c r="C64" s="360" t="s">
        <v>25</v>
      </c>
      <c r="D64" s="361"/>
      <c r="E64" s="362"/>
      <c r="F64" s="45"/>
      <c r="G64" s="17">
        <f>G65</f>
        <v>580</v>
      </c>
      <c r="H64" s="18">
        <f>H65</f>
        <v>580</v>
      </c>
    </row>
    <row r="65" spans="1:8" s="98" customFormat="1" ht="15" thickTop="1">
      <c r="A65" s="53">
        <v>85295</v>
      </c>
      <c r="B65" s="35" t="s">
        <v>22</v>
      </c>
      <c r="C65" s="370"/>
      <c r="D65" s="371"/>
      <c r="E65" s="372"/>
      <c r="F65" s="154"/>
      <c r="G65" s="37">
        <f>G66</f>
        <v>580</v>
      </c>
      <c r="H65" s="38">
        <f>H66</f>
        <v>580</v>
      </c>
    </row>
    <row r="66" spans="1:8" s="276" customFormat="1" ht="13.5">
      <c r="A66" s="269"/>
      <c r="B66" s="270" t="s">
        <v>70</v>
      </c>
      <c r="C66" s="383"/>
      <c r="D66" s="384"/>
      <c r="E66" s="385"/>
      <c r="F66" s="302"/>
      <c r="G66" s="271">
        <f>SUM(G67:G69)</f>
        <v>580</v>
      </c>
      <c r="H66" s="272">
        <f>SUM(H67:H69)</f>
        <v>580</v>
      </c>
    </row>
    <row r="67" spans="1:8" s="19" customFormat="1" ht="15">
      <c r="A67" s="39">
        <v>4110</v>
      </c>
      <c r="B67" s="40" t="s">
        <v>42</v>
      </c>
      <c r="C67" s="366"/>
      <c r="D67" s="339"/>
      <c r="E67" s="340"/>
      <c r="F67" s="26"/>
      <c r="G67" s="27"/>
      <c r="H67" s="28">
        <v>503</v>
      </c>
    </row>
    <row r="68" spans="1:8" s="19" customFormat="1" ht="15">
      <c r="A68" s="39">
        <v>4120</v>
      </c>
      <c r="B68" s="43" t="s">
        <v>46</v>
      </c>
      <c r="C68" s="366"/>
      <c r="D68" s="339"/>
      <c r="E68" s="340"/>
      <c r="F68" s="26"/>
      <c r="G68" s="27"/>
      <c r="H68" s="28">
        <v>77</v>
      </c>
    </row>
    <row r="69" spans="1:8" s="19" customFormat="1" ht="15.75" thickBot="1">
      <c r="A69" s="39">
        <v>4170</v>
      </c>
      <c r="B69" s="43" t="s">
        <v>47</v>
      </c>
      <c r="C69" s="366"/>
      <c r="D69" s="339"/>
      <c r="E69" s="340"/>
      <c r="F69" s="26"/>
      <c r="G69" s="27">
        <v>580</v>
      </c>
      <c r="H69" s="28"/>
    </row>
    <row r="70" spans="1:8" s="98" customFormat="1" ht="30" thickBot="1" thickTop="1">
      <c r="A70" s="31">
        <v>854</v>
      </c>
      <c r="B70" s="32" t="s">
        <v>37</v>
      </c>
      <c r="C70" s="360" t="s">
        <v>21</v>
      </c>
      <c r="D70" s="361"/>
      <c r="E70" s="304">
        <f>E76</f>
        <v>14536</v>
      </c>
      <c r="F70" s="45"/>
      <c r="G70" s="17">
        <f>G71+G75+G78</f>
        <v>21276</v>
      </c>
      <c r="H70" s="18">
        <f>H75+H78+H71</f>
        <v>6740</v>
      </c>
    </row>
    <row r="71" spans="1:8" s="98" customFormat="1" ht="15" customHeight="1" thickTop="1">
      <c r="A71" s="47">
        <v>85401</v>
      </c>
      <c r="B71" s="153" t="s">
        <v>64</v>
      </c>
      <c r="C71" s="363"/>
      <c r="D71" s="364"/>
      <c r="E71" s="365"/>
      <c r="F71" s="48"/>
      <c r="G71" s="23">
        <f>SUM(G72:G74)</f>
        <v>6740</v>
      </c>
      <c r="H71" s="24">
        <f>SUM(H72:H74)</f>
        <v>3190</v>
      </c>
    </row>
    <row r="72" spans="1:8" s="98" customFormat="1" ht="13.5" customHeight="1">
      <c r="A72" s="39">
        <v>4010</v>
      </c>
      <c r="B72" s="43" t="s">
        <v>63</v>
      </c>
      <c r="C72" s="367"/>
      <c r="D72" s="368"/>
      <c r="E72" s="369"/>
      <c r="F72" s="299"/>
      <c r="G72" s="27"/>
      <c r="H72" s="28">
        <v>2440</v>
      </c>
    </row>
    <row r="73" spans="1:8" s="98" customFormat="1" ht="16.5" customHeight="1">
      <c r="A73" s="39">
        <v>4110</v>
      </c>
      <c r="B73" s="40" t="s">
        <v>42</v>
      </c>
      <c r="C73" s="367"/>
      <c r="D73" s="368"/>
      <c r="E73" s="369"/>
      <c r="F73" s="299"/>
      <c r="G73" s="27">
        <v>6740</v>
      </c>
      <c r="H73" s="28"/>
    </row>
    <row r="74" spans="1:8" s="98" customFormat="1" ht="16.5" customHeight="1">
      <c r="A74" s="39">
        <v>4120</v>
      </c>
      <c r="B74" s="43" t="s">
        <v>46</v>
      </c>
      <c r="C74" s="367"/>
      <c r="D74" s="368"/>
      <c r="E74" s="369"/>
      <c r="F74" s="299"/>
      <c r="G74" s="27"/>
      <c r="H74" s="28">
        <v>750</v>
      </c>
    </row>
    <row r="75" spans="1:8" s="98" customFormat="1" ht="13.5" customHeight="1">
      <c r="A75" s="34" t="s">
        <v>38</v>
      </c>
      <c r="B75" s="35" t="s">
        <v>39</v>
      </c>
      <c r="C75" s="370"/>
      <c r="D75" s="371"/>
      <c r="E75" s="311">
        <f>E76</f>
        <v>14536</v>
      </c>
      <c r="F75" s="154"/>
      <c r="G75" s="37">
        <f>SUM(G76:G77)</f>
        <v>14536</v>
      </c>
      <c r="H75" s="38"/>
    </row>
    <row r="76" spans="1:8" s="98" customFormat="1" ht="41.25" customHeight="1">
      <c r="A76" s="39">
        <v>2030</v>
      </c>
      <c r="B76" s="40" t="s">
        <v>23</v>
      </c>
      <c r="C76" s="366"/>
      <c r="D76" s="386"/>
      <c r="E76" s="282">
        <v>14536</v>
      </c>
      <c r="F76" s="41"/>
      <c r="G76" s="27"/>
      <c r="H76" s="42"/>
    </row>
    <row r="77" spans="1:8" s="19" customFormat="1" ht="17.25" customHeight="1">
      <c r="A77" s="506" t="s">
        <v>65</v>
      </c>
      <c r="B77" s="507" t="s">
        <v>78</v>
      </c>
      <c r="C77" s="439"/>
      <c r="D77" s="508"/>
      <c r="E77" s="509"/>
      <c r="F77" s="474"/>
      <c r="G77" s="96">
        <v>14536</v>
      </c>
      <c r="H77" s="137"/>
    </row>
    <row r="78" spans="1:8" s="98" customFormat="1" ht="21" customHeight="1">
      <c r="A78" s="53">
        <v>85417</v>
      </c>
      <c r="B78" s="99" t="s">
        <v>66</v>
      </c>
      <c r="C78" s="370"/>
      <c r="D78" s="387"/>
      <c r="E78" s="311"/>
      <c r="F78" s="154"/>
      <c r="G78" s="37"/>
      <c r="H78" s="139">
        <f>SUM(H79:H81)</f>
        <v>3550</v>
      </c>
    </row>
    <row r="79" spans="1:8" s="98" customFormat="1" ht="17.25" customHeight="1">
      <c r="A79" s="39">
        <v>4010</v>
      </c>
      <c r="B79" s="43" t="s">
        <v>63</v>
      </c>
      <c r="C79" s="366"/>
      <c r="D79" s="386"/>
      <c r="E79" s="282"/>
      <c r="F79" s="41"/>
      <c r="G79" s="27"/>
      <c r="H79" s="42">
        <v>3000</v>
      </c>
    </row>
    <row r="80" spans="1:8" s="98" customFormat="1" ht="17.25" customHeight="1">
      <c r="A80" s="39">
        <v>4110</v>
      </c>
      <c r="B80" s="40" t="s">
        <v>42</v>
      </c>
      <c r="C80" s="366"/>
      <c r="D80" s="386"/>
      <c r="E80" s="282"/>
      <c r="F80" s="41"/>
      <c r="G80" s="27"/>
      <c r="H80" s="42">
        <v>450</v>
      </c>
    </row>
    <row r="81" spans="1:8" s="98" customFormat="1" ht="16.5" customHeight="1" thickBot="1">
      <c r="A81" s="39">
        <v>4120</v>
      </c>
      <c r="B81" s="43" t="s">
        <v>46</v>
      </c>
      <c r="C81" s="366"/>
      <c r="D81" s="386"/>
      <c r="E81" s="282"/>
      <c r="F81" s="41"/>
      <c r="G81" s="27"/>
      <c r="H81" s="42">
        <v>100</v>
      </c>
    </row>
    <row r="82" spans="1:8" s="98" customFormat="1" ht="32.25" customHeight="1" thickBot="1" thickTop="1">
      <c r="A82" s="31">
        <v>900</v>
      </c>
      <c r="B82" s="32" t="s">
        <v>128</v>
      </c>
      <c r="C82" s="360" t="s">
        <v>32</v>
      </c>
      <c r="D82" s="510"/>
      <c r="E82" s="304"/>
      <c r="F82" s="45"/>
      <c r="G82" s="17">
        <f>G83</f>
        <v>8817</v>
      </c>
      <c r="H82" s="46">
        <f>H83</f>
        <v>8817</v>
      </c>
    </row>
    <row r="83" spans="1:8" s="98" customFormat="1" ht="16.5" customHeight="1" thickTop="1">
      <c r="A83" s="47">
        <v>90095</v>
      </c>
      <c r="B83" s="125" t="s">
        <v>22</v>
      </c>
      <c r="C83" s="363"/>
      <c r="D83" s="388"/>
      <c r="E83" s="389"/>
      <c r="F83" s="48"/>
      <c r="G83" s="23">
        <f>G87+G84</f>
        <v>8817</v>
      </c>
      <c r="H83" s="49">
        <f>H88+H85</f>
        <v>8817</v>
      </c>
    </row>
    <row r="84" spans="1:8" s="19" customFormat="1" ht="45" customHeight="1">
      <c r="A84" s="39">
        <v>6050</v>
      </c>
      <c r="B84" s="43" t="s">
        <v>84</v>
      </c>
      <c r="C84" s="383"/>
      <c r="D84" s="390"/>
      <c r="E84" s="391"/>
      <c r="F84" s="303"/>
      <c r="G84" s="27">
        <v>117</v>
      </c>
      <c r="H84" s="52"/>
    </row>
    <row r="85" spans="1:8" s="19" customFormat="1" ht="33" customHeight="1">
      <c r="A85" s="39">
        <v>4610</v>
      </c>
      <c r="B85" s="43" t="s">
        <v>69</v>
      </c>
      <c r="C85" s="383"/>
      <c r="D85" s="390"/>
      <c r="E85" s="391"/>
      <c r="F85" s="303"/>
      <c r="G85" s="27"/>
      <c r="H85" s="52">
        <v>117</v>
      </c>
    </row>
    <row r="86" spans="1:8" s="465" customFormat="1" ht="15.75" customHeight="1">
      <c r="A86" s="463"/>
      <c r="B86" s="50" t="s">
        <v>81</v>
      </c>
      <c r="C86" s="383"/>
      <c r="D86" s="390"/>
      <c r="E86" s="391"/>
      <c r="F86" s="303"/>
      <c r="G86" s="51"/>
      <c r="H86" s="464"/>
    </row>
    <row r="87" spans="1:8" s="19" customFormat="1" ht="18" customHeight="1">
      <c r="A87" s="39">
        <v>4270</v>
      </c>
      <c r="B87" s="43" t="s">
        <v>33</v>
      </c>
      <c r="C87" s="366"/>
      <c r="D87" s="386"/>
      <c r="E87" s="282"/>
      <c r="F87" s="41"/>
      <c r="G87" s="27">
        <v>8700</v>
      </c>
      <c r="H87" s="52"/>
    </row>
    <row r="88" spans="1:8" s="19" customFormat="1" ht="32.25" customHeight="1" thickBot="1">
      <c r="A88" s="39">
        <v>6050</v>
      </c>
      <c r="B88" s="43" t="s">
        <v>61</v>
      </c>
      <c r="C88" s="383"/>
      <c r="D88" s="390"/>
      <c r="E88" s="391"/>
      <c r="F88" s="303"/>
      <c r="G88" s="27"/>
      <c r="H88" s="52">
        <v>8700</v>
      </c>
    </row>
    <row r="89" spans="1:8" s="98" customFormat="1" ht="20.25" customHeight="1" thickBot="1" thickTop="1">
      <c r="A89" s="205"/>
      <c r="B89" s="206" t="s">
        <v>28</v>
      </c>
      <c r="C89" s="392"/>
      <c r="D89" s="393" t="e">
        <f>#REF!+D19+#REF!+#REF!</f>
        <v>#REF!</v>
      </c>
      <c r="E89" s="273">
        <f>E82+E70+E64+E38+E19+E11</f>
        <v>14536</v>
      </c>
      <c r="F89" s="320">
        <f>F55</f>
        <v>122365</v>
      </c>
      <c r="G89" s="273">
        <f>G82+G70+G64+G60+G38+G19+G15+G11</f>
        <v>296093</v>
      </c>
      <c r="H89" s="321">
        <f>H82+H70+H64+H60+H38+H19+H15+H11</f>
        <v>400922</v>
      </c>
    </row>
    <row r="90" spans="1:8" s="98" customFormat="1" ht="17.25" customHeight="1" thickBot="1" thickTop="1">
      <c r="A90" s="207"/>
      <c r="B90" s="208" t="s">
        <v>29</v>
      </c>
      <c r="C90" s="253"/>
      <c r="D90" s="209"/>
      <c r="E90" s="210">
        <f>F89-E89</f>
        <v>107829</v>
      </c>
      <c r="F90" s="466"/>
      <c r="G90" s="210">
        <f>H89-G89</f>
        <v>104829</v>
      </c>
      <c r="H90" s="211"/>
    </row>
    <row r="91" spans="1:8" s="98" customFormat="1" ht="15.75" thickTop="1">
      <c r="A91" s="212"/>
      <c r="B91" s="212"/>
      <c r="C91" s="254"/>
      <c r="D91" s="212"/>
      <c r="E91" s="212"/>
      <c r="F91" s="212"/>
      <c r="G91" s="212"/>
      <c r="H91" s="212"/>
    </row>
    <row r="92" spans="1:8" s="98" customFormat="1" ht="15">
      <c r="A92" s="212"/>
      <c r="B92" s="212"/>
      <c r="C92" s="254"/>
      <c r="D92" s="212"/>
      <c r="E92" s="212"/>
      <c r="F92" s="212"/>
      <c r="G92" s="212"/>
      <c r="H92" s="212"/>
    </row>
    <row r="93" spans="1:8" s="98" customFormat="1" ht="15">
      <c r="A93" s="212"/>
      <c r="B93" s="212"/>
      <c r="C93" s="254"/>
      <c r="D93" s="212"/>
      <c r="E93" s="212"/>
      <c r="F93" s="212"/>
      <c r="G93" s="212"/>
      <c r="H93" s="212"/>
    </row>
    <row r="94" spans="1:8" s="98" customFormat="1" ht="15">
      <c r="A94" s="212"/>
      <c r="B94" s="212"/>
      <c r="C94" s="254"/>
      <c r="D94" s="212"/>
      <c r="E94" s="212"/>
      <c r="F94" s="212"/>
      <c r="G94" s="212"/>
      <c r="H94" s="212"/>
    </row>
    <row r="95" spans="1:8" s="98" customFormat="1" ht="15">
      <c r="A95" s="212"/>
      <c r="B95" s="212"/>
      <c r="C95" s="254"/>
      <c r="D95" s="212"/>
      <c r="E95" s="212"/>
      <c r="F95" s="212"/>
      <c r="G95" s="212"/>
      <c r="H95" s="212"/>
    </row>
    <row r="96" spans="1:8" s="98" customFormat="1" ht="15">
      <c r="A96" s="212"/>
      <c r="B96" s="212"/>
      <c r="C96" s="254"/>
      <c r="D96" s="212"/>
      <c r="E96" s="212"/>
      <c r="F96" s="212"/>
      <c r="G96" s="212"/>
      <c r="H96" s="212"/>
    </row>
    <row r="97" spans="1:8" s="19" customFormat="1" ht="15">
      <c r="A97" s="212"/>
      <c r="B97" s="212"/>
      <c r="C97" s="254"/>
      <c r="D97" s="212"/>
      <c r="E97" s="212"/>
      <c r="F97" s="212"/>
      <c r="G97" s="212"/>
      <c r="H97" s="212"/>
    </row>
    <row r="98" spans="1:8" s="19" customFormat="1" ht="15">
      <c r="A98" s="195"/>
      <c r="B98" s="195"/>
      <c r="C98" s="248"/>
      <c r="D98" s="195"/>
      <c r="E98" s="195"/>
      <c r="F98" s="195"/>
      <c r="G98" s="195"/>
      <c r="H98" s="195"/>
    </row>
    <row r="99" spans="1:8" s="19" customFormat="1" ht="15">
      <c r="A99" s="195"/>
      <c r="B99" s="195"/>
      <c r="C99" s="248"/>
      <c r="D99" s="195"/>
      <c r="E99" s="195"/>
      <c r="F99" s="195"/>
      <c r="G99" s="195"/>
      <c r="H99" s="195"/>
    </row>
    <row r="100" spans="1:8" s="213" customFormat="1" ht="15">
      <c r="A100" s="195"/>
      <c r="B100" s="195"/>
      <c r="C100" s="248"/>
      <c r="D100" s="195"/>
      <c r="E100" s="195"/>
      <c r="F100" s="195"/>
      <c r="G100" s="195"/>
      <c r="H100" s="195"/>
    </row>
    <row r="101" spans="1:8" s="214" customFormat="1" ht="15">
      <c r="A101" s="195"/>
      <c r="B101" s="195"/>
      <c r="C101" s="248"/>
      <c r="D101" s="195"/>
      <c r="E101" s="195"/>
      <c r="F101" s="195"/>
      <c r="G101" s="195"/>
      <c r="H101" s="195"/>
    </row>
    <row r="102" spans="1:8" s="212" customFormat="1" ht="15">
      <c r="A102" s="195"/>
      <c r="B102" s="195"/>
      <c r="C102" s="248"/>
      <c r="D102" s="195"/>
      <c r="E102" s="195"/>
      <c r="F102" s="195"/>
      <c r="G102" s="195"/>
      <c r="H102" s="195"/>
    </row>
    <row r="103" spans="1:8" s="212" customFormat="1" ht="15">
      <c r="A103" s="195"/>
      <c r="B103" s="195"/>
      <c r="C103" s="248"/>
      <c r="D103" s="195"/>
      <c r="E103" s="195"/>
      <c r="F103" s="195"/>
      <c r="G103" s="195"/>
      <c r="H103" s="195"/>
    </row>
    <row r="104" spans="1:8" s="212" customFormat="1" ht="15">
      <c r="A104" s="195"/>
      <c r="B104" s="195"/>
      <c r="C104" s="248"/>
      <c r="D104" s="195"/>
      <c r="E104" s="195"/>
      <c r="F104" s="195"/>
      <c r="G104" s="195"/>
      <c r="H104" s="195"/>
    </row>
    <row r="105" spans="1:8" s="212" customFormat="1" ht="15">
      <c r="A105" s="195"/>
      <c r="B105" s="195"/>
      <c r="C105" s="248"/>
      <c r="D105" s="195"/>
      <c r="E105" s="195"/>
      <c r="F105" s="195"/>
      <c r="G105" s="195"/>
      <c r="H105" s="195"/>
    </row>
    <row r="106" spans="1:8" s="212" customFormat="1" ht="15">
      <c r="A106" s="195"/>
      <c r="B106" s="195"/>
      <c r="C106" s="248"/>
      <c r="D106" s="195"/>
      <c r="E106" s="195"/>
      <c r="F106" s="195"/>
      <c r="G106" s="195"/>
      <c r="H106" s="195"/>
    </row>
    <row r="107" spans="1:8" s="212" customFormat="1" ht="15">
      <c r="A107" s="195"/>
      <c r="B107" s="195"/>
      <c r="C107" s="248"/>
      <c r="D107" s="195"/>
      <c r="E107" s="195"/>
      <c r="F107" s="195"/>
      <c r="G107" s="195"/>
      <c r="H107" s="195"/>
    </row>
    <row r="108" spans="1:8" s="212" customFormat="1" ht="15">
      <c r="A108" s="195"/>
      <c r="B108" s="195"/>
      <c r="C108" s="248"/>
      <c r="D108" s="195"/>
      <c r="E108" s="195"/>
      <c r="F108" s="195"/>
      <c r="G108" s="195"/>
      <c r="H108" s="195"/>
    </row>
  </sheetData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G3" sqref="G3"/>
    </sheetView>
  </sheetViews>
  <sheetFormatPr defaultColWidth="9.00390625" defaultRowHeight="12.75"/>
  <cols>
    <col min="1" max="1" width="7.875" style="102" customWidth="1"/>
    <col min="2" max="2" width="37.75390625" style="102" customWidth="1"/>
    <col min="3" max="3" width="7.125" style="257" customWidth="1"/>
    <col min="4" max="4" width="11.25390625" style="102" hidden="1" customWidth="1"/>
    <col min="5" max="6" width="13.25390625" style="102" hidden="1" customWidth="1"/>
    <col min="7" max="7" width="14.625" style="102" customWidth="1"/>
    <col min="8" max="8" width="13.00390625" style="102" customWidth="1"/>
    <col min="9" max="9" width="11.75390625" style="102" customWidth="1"/>
    <col min="10" max="16384" width="10.00390625" style="102" customWidth="1"/>
  </cols>
  <sheetData>
    <row r="1" spans="2:7" ht="12" customHeight="1">
      <c r="B1" s="219"/>
      <c r="C1" s="103"/>
      <c r="D1" s="103"/>
      <c r="E1" s="103"/>
      <c r="F1" s="103"/>
      <c r="G1" s="103" t="s">
        <v>30</v>
      </c>
    </row>
    <row r="2" spans="1:7" ht="13.5" customHeight="1">
      <c r="A2" s="104"/>
      <c r="B2" s="105"/>
      <c r="C2" s="107"/>
      <c r="D2" s="107"/>
      <c r="E2" s="107"/>
      <c r="F2" s="107"/>
      <c r="G2" s="107" t="s">
        <v>129</v>
      </c>
    </row>
    <row r="3" spans="1:7" ht="11.25" customHeight="1">
      <c r="A3" s="104"/>
      <c r="B3" s="105"/>
      <c r="C3" s="107"/>
      <c r="D3" s="107"/>
      <c r="E3" s="107"/>
      <c r="F3" s="107"/>
      <c r="G3" s="107" t="s">
        <v>1</v>
      </c>
    </row>
    <row r="4" spans="1:7" ht="12.75" customHeight="1">
      <c r="A4" s="104"/>
      <c r="B4" s="105"/>
      <c r="C4" s="107"/>
      <c r="D4" s="107"/>
      <c r="E4" s="107"/>
      <c r="F4" s="107"/>
      <c r="G4" s="107" t="s">
        <v>130</v>
      </c>
    </row>
    <row r="5" spans="1:8" ht="18.75">
      <c r="A5" s="104"/>
      <c r="B5" s="105"/>
      <c r="C5" s="107"/>
      <c r="D5" s="107"/>
      <c r="E5" s="107"/>
      <c r="F5" s="107"/>
      <c r="G5" s="107"/>
      <c r="H5" s="106"/>
    </row>
    <row r="6" spans="1:9" s="112" customFormat="1" ht="37.5">
      <c r="A6" s="108" t="s">
        <v>74</v>
      </c>
      <c r="B6" s="109"/>
      <c r="C6" s="250"/>
      <c r="D6" s="110"/>
      <c r="E6" s="110"/>
      <c r="F6" s="110"/>
      <c r="G6" s="110"/>
      <c r="H6" s="110"/>
      <c r="I6" s="110"/>
    </row>
    <row r="7" spans="1:9" s="112" customFormat="1" ht="19.5" thickBot="1">
      <c r="A7" s="108"/>
      <c r="B7" s="109"/>
      <c r="C7" s="250"/>
      <c r="D7" s="110"/>
      <c r="E7" s="110"/>
      <c r="F7" s="110"/>
      <c r="G7" s="110"/>
      <c r="H7" s="110"/>
      <c r="I7" s="220" t="s">
        <v>2</v>
      </c>
    </row>
    <row r="8" spans="1:9" s="118" customFormat="1" ht="21">
      <c r="A8" s="411" t="s">
        <v>3</v>
      </c>
      <c r="B8" s="114" t="s">
        <v>4</v>
      </c>
      <c r="C8" s="325" t="s">
        <v>5</v>
      </c>
      <c r="D8" s="511" t="s">
        <v>6</v>
      </c>
      <c r="E8" s="512"/>
      <c r="F8" s="166" t="s">
        <v>6</v>
      </c>
      <c r="G8" s="295" t="s">
        <v>6</v>
      </c>
      <c r="H8" s="116" t="s">
        <v>7</v>
      </c>
      <c r="I8" s="117"/>
    </row>
    <row r="9" spans="1:9" s="118" customFormat="1" ht="12.75" customHeight="1">
      <c r="A9" s="412" t="s">
        <v>8</v>
      </c>
      <c r="B9" s="221"/>
      <c r="C9" s="434" t="s">
        <v>9</v>
      </c>
      <c r="D9" s="223" t="s">
        <v>11</v>
      </c>
      <c r="E9" s="222" t="s">
        <v>10</v>
      </c>
      <c r="F9" s="222" t="s">
        <v>10</v>
      </c>
      <c r="G9" s="119" t="s">
        <v>10</v>
      </c>
      <c r="H9" s="223" t="s">
        <v>11</v>
      </c>
      <c r="I9" s="224" t="s">
        <v>10</v>
      </c>
    </row>
    <row r="10" spans="1:9" s="101" customFormat="1" ht="12" thickBot="1">
      <c r="A10" s="413">
        <v>1</v>
      </c>
      <c r="B10" s="225">
        <v>2</v>
      </c>
      <c r="C10" s="435">
        <v>3</v>
      </c>
      <c r="D10" s="226"/>
      <c r="E10" s="121">
        <v>4</v>
      </c>
      <c r="F10" s="121">
        <v>4</v>
      </c>
      <c r="G10" s="122">
        <v>4</v>
      </c>
      <c r="H10" s="226">
        <v>5</v>
      </c>
      <c r="I10" s="227">
        <v>6</v>
      </c>
    </row>
    <row r="11" spans="1:9" s="98" customFormat="1" ht="18.75" customHeight="1" thickBot="1" thickTop="1">
      <c r="A11" s="123" t="s">
        <v>15</v>
      </c>
      <c r="B11" s="60" t="s">
        <v>16</v>
      </c>
      <c r="C11" s="332" t="s">
        <v>85</v>
      </c>
      <c r="D11" s="427"/>
      <c r="E11" s="61"/>
      <c r="F11" s="61"/>
      <c r="G11" s="167"/>
      <c r="H11" s="164"/>
      <c r="I11" s="46">
        <f>SUM(I12)</f>
        <v>3000</v>
      </c>
    </row>
    <row r="12" spans="1:9" s="98" customFormat="1" ht="18" customHeight="1" thickTop="1">
      <c r="A12" s="34" t="s">
        <v>89</v>
      </c>
      <c r="B12" s="138" t="s">
        <v>88</v>
      </c>
      <c r="C12" s="436"/>
      <c r="D12" s="428"/>
      <c r="E12" s="131"/>
      <c r="F12" s="131"/>
      <c r="G12" s="168"/>
      <c r="H12" s="132"/>
      <c r="I12" s="133">
        <f>SUM(I13)</f>
        <v>3000</v>
      </c>
    </row>
    <row r="13" spans="1:9" s="19" customFormat="1" ht="15.75" thickBot="1">
      <c r="A13" s="100">
        <v>4260</v>
      </c>
      <c r="B13" s="63" t="s">
        <v>51</v>
      </c>
      <c r="C13" s="437"/>
      <c r="D13" s="429"/>
      <c r="E13" s="92"/>
      <c r="F13" s="92"/>
      <c r="G13" s="169"/>
      <c r="H13" s="93"/>
      <c r="I13" s="134">
        <v>3000</v>
      </c>
    </row>
    <row r="14" spans="1:9" s="98" customFormat="1" ht="18.75" customHeight="1" thickBot="1" thickTop="1">
      <c r="A14" s="414">
        <v>801</v>
      </c>
      <c r="B14" s="60" t="s">
        <v>20</v>
      </c>
      <c r="C14" s="360" t="s">
        <v>21</v>
      </c>
      <c r="D14" s="427"/>
      <c r="E14" s="61"/>
      <c r="F14" s="61"/>
      <c r="G14" s="167">
        <f>G15+G23+G27+G31+G35+G39+G43+G47+G51</f>
        <v>396</v>
      </c>
      <c r="H14" s="164">
        <f>H15+H19+H23+H27+H31+H35+H39+H43+H47</f>
        <v>288000</v>
      </c>
      <c r="I14" s="46">
        <f>I15+I19+I23+I27+I31+I35+I39+I43+I47+I51</f>
        <v>288396</v>
      </c>
    </row>
    <row r="15" spans="1:9" s="98" customFormat="1" ht="18" customHeight="1" thickTop="1">
      <c r="A15" s="415">
        <v>80102</v>
      </c>
      <c r="B15" s="62" t="s">
        <v>48</v>
      </c>
      <c r="C15" s="436"/>
      <c r="D15" s="428"/>
      <c r="E15" s="131"/>
      <c r="F15" s="131"/>
      <c r="G15" s="168"/>
      <c r="H15" s="132">
        <f>SUM(H16:H18)</f>
        <v>27500</v>
      </c>
      <c r="I15" s="133">
        <f>SUM(I16:I18)</f>
        <v>14400</v>
      </c>
    </row>
    <row r="16" spans="1:9" s="19" customFormat="1" ht="15">
      <c r="A16" s="312">
        <v>4010</v>
      </c>
      <c r="B16" s="63" t="s">
        <v>63</v>
      </c>
      <c r="C16" s="437"/>
      <c r="D16" s="429"/>
      <c r="E16" s="92"/>
      <c r="F16" s="92"/>
      <c r="G16" s="169"/>
      <c r="H16" s="93"/>
      <c r="I16" s="134">
        <v>12000</v>
      </c>
    </row>
    <row r="17" spans="1:9" s="19" customFormat="1" ht="15">
      <c r="A17" s="312">
        <v>4110</v>
      </c>
      <c r="B17" s="40" t="s">
        <v>42</v>
      </c>
      <c r="C17" s="366"/>
      <c r="D17" s="430"/>
      <c r="E17" s="64"/>
      <c r="F17" s="64"/>
      <c r="G17" s="170"/>
      <c r="H17" s="27">
        <v>27500</v>
      </c>
      <c r="I17" s="28"/>
    </row>
    <row r="18" spans="1:9" s="19" customFormat="1" ht="15">
      <c r="A18" s="312">
        <v>4120</v>
      </c>
      <c r="B18" s="63" t="s">
        <v>46</v>
      </c>
      <c r="C18" s="366"/>
      <c r="D18" s="430"/>
      <c r="E18" s="64"/>
      <c r="F18" s="64"/>
      <c r="G18" s="170"/>
      <c r="H18" s="27"/>
      <c r="I18" s="28">
        <v>2400</v>
      </c>
    </row>
    <row r="19" spans="1:9" s="98" customFormat="1" ht="18.75" customHeight="1">
      <c r="A19" s="416">
        <v>80105</v>
      </c>
      <c r="B19" s="138" t="s">
        <v>93</v>
      </c>
      <c r="C19" s="370"/>
      <c r="D19" s="301"/>
      <c r="E19" s="69"/>
      <c r="F19" s="69"/>
      <c r="G19" s="173"/>
      <c r="H19" s="37">
        <f>SUM(H20:H22)</f>
        <v>5100</v>
      </c>
      <c r="I19" s="38">
        <f>SUM(I20:I22)</f>
        <v>32200</v>
      </c>
    </row>
    <row r="20" spans="1:9" s="19" customFormat="1" ht="15">
      <c r="A20" s="312">
        <v>4010</v>
      </c>
      <c r="B20" s="63" t="s">
        <v>63</v>
      </c>
      <c r="C20" s="366"/>
      <c r="D20" s="430"/>
      <c r="E20" s="64"/>
      <c r="F20" s="64"/>
      <c r="G20" s="170"/>
      <c r="H20" s="27"/>
      <c r="I20" s="28">
        <v>31400</v>
      </c>
    </row>
    <row r="21" spans="1:9" s="19" customFormat="1" ht="15">
      <c r="A21" s="312">
        <v>4110</v>
      </c>
      <c r="B21" s="40" t="s">
        <v>42</v>
      </c>
      <c r="C21" s="366"/>
      <c r="D21" s="430"/>
      <c r="E21" s="64"/>
      <c r="F21" s="64"/>
      <c r="G21" s="170"/>
      <c r="H21" s="27">
        <v>5100</v>
      </c>
      <c r="I21" s="28"/>
    </row>
    <row r="22" spans="1:9" s="19" customFormat="1" ht="15">
      <c r="A22" s="312">
        <v>4120</v>
      </c>
      <c r="B22" s="63" t="s">
        <v>46</v>
      </c>
      <c r="C22" s="366"/>
      <c r="D22" s="430"/>
      <c r="E22" s="64"/>
      <c r="F22" s="64"/>
      <c r="G22" s="170"/>
      <c r="H22" s="27"/>
      <c r="I22" s="28">
        <v>800</v>
      </c>
    </row>
    <row r="23" spans="1:9" s="19" customFormat="1" ht="18" customHeight="1">
      <c r="A23" s="417">
        <v>80111</v>
      </c>
      <c r="B23" s="136" t="s">
        <v>50</v>
      </c>
      <c r="C23" s="438"/>
      <c r="D23" s="431"/>
      <c r="E23" s="135"/>
      <c r="F23" s="135"/>
      <c r="G23" s="171"/>
      <c r="H23" s="37"/>
      <c r="I23" s="38">
        <f>SUM(I24:I26)</f>
        <v>11800</v>
      </c>
    </row>
    <row r="24" spans="1:9" s="19" customFormat="1" ht="15">
      <c r="A24" s="312">
        <v>4010</v>
      </c>
      <c r="B24" s="63" t="s">
        <v>63</v>
      </c>
      <c r="C24" s="366"/>
      <c r="D24" s="430"/>
      <c r="E24" s="64"/>
      <c r="F24" s="64"/>
      <c r="G24" s="170"/>
      <c r="H24" s="27"/>
      <c r="I24" s="28">
        <v>600</v>
      </c>
    </row>
    <row r="25" spans="1:9" s="19" customFormat="1" ht="15">
      <c r="A25" s="312">
        <v>4110</v>
      </c>
      <c r="B25" s="40" t="s">
        <v>42</v>
      </c>
      <c r="C25" s="366"/>
      <c r="D25" s="430"/>
      <c r="E25" s="64"/>
      <c r="F25" s="64"/>
      <c r="G25" s="170"/>
      <c r="H25" s="27"/>
      <c r="I25" s="28">
        <v>8000</v>
      </c>
    </row>
    <row r="26" spans="1:9" s="19" customFormat="1" ht="16.5" customHeight="1">
      <c r="A26" s="312">
        <v>4120</v>
      </c>
      <c r="B26" s="63" t="s">
        <v>46</v>
      </c>
      <c r="C26" s="366"/>
      <c r="D26" s="430"/>
      <c r="E26" s="64"/>
      <c r="F26" s="64"/>
      <c r="G26" s="170"/>
      <c r="H26" s="27"/>
      <c r="I26" s="28">
        <v>3200</v>
      </c>
    </row>
    <row r="27" spans="1:9" s="19" customFormat="1" ht="18" customHeight="1">
      <c r="A27" s="417">
        <v>80120</v>
      </c>
      <c r="B27" s="136" t="s">
        <v>52</v>
      </c>
      <c r="C27" s="438"/>
      <c r="D27" s="431"/>
      <c r="E27" s="135"/>
      <c r="F27" s="135"/>
      <c r="G27" s="171"/>
      <c r="H27" s="37">
        <f>SUM(H28:H30)</f>
        <v>96000</v>
      </c>
      <c r="I27" s="38">
        <f>SUM(I28:I30)</f>
        <v>91000</v>
      </c>
    </row>
    <row r="28" spans="1:9" s="19" customFormat="1" ht="15">
      <c r="A28" s="312">
        <v>4010</v>
      </c>
      <c r="B28" s="63" t="s">
        <v>63</v>
      </c>
      <c r="C28" s="366"/>
      <c r="D28" s="430"/>
      <c r="E28" s="64"/>
      <c r="F28" s="64"/>
      <c r="G28" s="170"/>
      <c r="H28" s="27"/>
      <c r="I28" s="28">
        <v>87100</v>
      </c>
    </row>
    <row r="29" spans="1:9" s="19" customFormat="1" ht="15">
      <c r="A29" s="312">
        <v>4110</v>
      </c>
      <c r="B29" s="40" t="s">
        <v>42</v>
      </c>
      <c r="C29" s="366"/>
      <c r="D29" s="430"/>
      <c r="E29" s="64"/>
      <c r="F29" s="64"/>
      <c r="G29" s="170"/>
      <c r="H29" s="27">
        <v>96000</v>
      </c>
      <c r="I29" s="28"/>
    </row>
    <row r="30" spans="1:9" s="19" customFormat="1" ht="15">
      <c r="A30" s="418">
        <v>4120</v>
      </c>
      <c r="B30" s="318" t="s">
        <v>46</v>
      </c>
      <c r="C30" s="439"/>
      <c r="D30" s="432"/>
      <c r="E30" s="95"/>
      <c r="F30" s="95"/>
      <c r="G30" s="172"/>
      <c r="H30" s="96"/>
      <c r="I30" s="137">
        <v>3900</v>
      </c>
    </row>
    <row r="31" spans="1:9" s="19" customFormat="1" ht="18" customHeight="1">
      <c r="A31" s="419">
        <v>80123</v>
      </c>
      <c r="B31" s="394" t="s">
        <v>53</v>
      </c>
      <c r="C31" s="439"/>
      <c r="D31" s="432"/>
      <c r="E31" s="95"/>
      <c r="F31" s="95"/>
      <c r="G31" s="172"/>
      <c r="H31" s="140">
        <f>SUM(H32:H34)</f>
        <v>17300</v>
      </c>
      <c r="I31" s="141">
        <f>SUM(I32:I34)</f>
        <v>24200</v>
      </c>
    </row>
    <row r="32" spans="1:9" s="19" customFormat="1" ht="13.5" customHeight="1">
      <c r="A32" s="312">
        <v>4010</v>
      </c>
      <c r="B32" s="63" t="s">
        <v>63</v>
      </c>
      <c r="C32" s="437"/>
      <c r="D32" s="429"/>
      <c r="E32" s="92"/>
      <c r="F32" s="92"/>
      <c r="G32" s="169"/>
      <c r="H32" s="93"/>
      <c r="I32" s="134">
        <v>23200</v>
      </c>
    </row>
    <row r="33" spans="1:9" s="19" customFormat="1" ht="13.5" customHeight="1">
      <c r="A33" s="312">
        <v>4110</v>
      </c>
      <c r="B33" s="40" t="s">
        <v>42</v>
      </c>
      <c r="C33" s="366"/>
      <c r="D33" s="430"/>
      <c r="E33" s="64"/>
      <c r="F33" s="64"/>
      <c r="G33" s="170"/>
      <c r="H33" s="27">
        <v>17300</v>
      </c>
      <c r="I33" s="28"/>
    </row>
    <row r="34" spans="1:9" s="19" customFormat="1" ht="12.75" customHeight="1">
      <c r="A34" s="312">
        <v>4120</v>
      </c>
      <c r="B34" s="63" t="s">
        <v>46</v>
      </c>
      <c r="C34" s="366"/>
      <c r="D34" s="430"/>
      <c r="E34" s="64"/>
      <c r="F34" s="64"/>
      <c r="G34" s="170"/>
      <c r="H34" s="27"/>
      <c r="I34" s="28">
        <v>1000</v>
      </c>
    </row>
    <row r="35" spans="1:9" s="19" customFormat="1" ht="15">
      <c r="A35" s="417">
        <v>80130</v>
      </c>
      <c r="B35" s="440" t="s">
        <v>55</v>
      </c>
      <c r="C35" s="441"/>
      <c r="D35" s="301"/>
      <c r="E35" s="69"/>
      <c r="F35" s="69"/>
      <c r="G35" s="173"/>
      <c r="H35" s="37">
        <f>SUM(H36:H38)</f>
        <v>106400</v>
      </c>
      <c r="I35" s="38">
        <f>SUM(I36:I38)</f>
        <v>92700</v>
      </c>
    </row>
    <row r="36" spans="1:9" s="19" customFormat="1" ht="15">
      <c r="A36" s="312">
        <v>4010</v>
      </c>
      <c r="B36" s="63" t="s">
        <v>63</v>
      </c>
      <c r="C36" s="366"/>
      <c r="D36" s="430"/>
      <c r="E36" s="64"/>
      <c r="F36" s="64"/>
      <c r="G36" s="170"/>
      <c r="H36" s="27"/>
      <c r="I36" s="28">
        <v>89800</v>
      </c>
    </row>
    <row r="37" spans="1:9" s="19" customFormat="1" ht="15">
      <c r="A37" s="312">
        <v>4110</v>
      </c>
      <c r="B37" s="40" t="s">
        <v>42</v>
      </c>
      <c r="C37" s="366"/>
      <c r="D37" s="430"/>
      <c r="E37" s="64"/>
      <c r="F37" s="64"/>
      <c r="G37" s="170"/>
      <c r="H37" s="27">
        <v>106400</v>
      </c>
      <c r="I37" s="28"/>
    </row>
    <row r="38" spans="1:9" s="19" customFormat="1" ht="15">
      <c r="A38" s="312">
        <v>4120</v>
      </c>
      <c r="B38" s="63" t="s">
        <v>46</v>
      </c>
      <c r="C38" s="366"/>
      <c r="D38" s="430"/>
      <c r="E38" s="64"/>
      <c r="F38" s="64"/>
      <c r="G38" s="170"/>
      <c r="H38" s="27"/>
      <c r="I38" s="28">
        <v>2900</v>
      </c>
    </row>
    <row r="39" spans="1:9" s="19" customFormat="1" ht="15">
      <c r="A39" s="456">
        <v>80134</v>
      </c>
      <c r="B39" s="136" t="s">
        <v>56</v>
      </c>
      <c r="C39" s="338"/>
      <c r="D39" s="431"/>
      <c r="E39" s="135"/>
      <c r="F39" s="135"/>
      <c r="G39" s="171"/>
      <c r="H39" s="37">
        <f>SUM(H40:H42)</f>
        <v>13500</v>
      </c>
      <c r="I39" s="38"/>
    </row>
    <row r="40" spans="1:9" s="19" customFormat="1" ht="15">
      <c r="A40" s="312">
        <v>4010</v>
      </c>
      <c r="B40" s="63" t="s">
        <v>63</v>
      </c>
      <c r="C40" s="437"/>
      <c r="D40" s="429"/>
      <c r="E40" s="92"/>
      <c r="F40" s="92"/>
      <c r="G40" s="169"/>
      <c r="H40" s="93">
        <v>1400</v>
      </c>
      <c r="I40" s="134"/>
    </row>
    <row r="41" spans="1:9" s="19" customFormat="1" ht="15.75" customHeight="1">
      <c r="A41" s="312">
        <v>4110</v>
      </c>
      <c r="B41" s="40" t="s">
        <v>42</v>
      </c>
      <c r="C41" s="366"/>
      <c r="D41" s="430"/>
      <c r="E41" s="64"/>
      <c r="F41" s="64"/>
      <c r="G41" s="170"/>
      <c r="H41" s="27">
        <v>10900</v>
      </c>
      <c r="I41" s="28"/>
    </row>
    <row r="42" spans="1:9" s="19" customFormat="1" ht="15">
      <c r="A42" s="312">
        <v>4120</v>
      </c>
      <c r="B42" s="63" t="s">
        <v>46</v>
      </c>
      <c r="C42" s="366"/>
      <c r="D42" s="430"/>
      <c r="E42" s="64"/>
      <c r="F42" s="64"/>
      <c r="G42" s="170"/>
      <c r="H42" s="27">
        <v>1200</v>
      </c>
      <c r="I42" s="28"/>
    </row>
    <row r="43" spans="1:9" s="98" customFormat="1" ht="15.75" customHeight="1">
      <c r="A43" s="417">
        <v>80140</v>
      </c>
      <c r="B43" s="136" t="s">
        <v>57</v>
      </c>
      <c r="C43" s="441"/>
      <c r="D43" s="301"/>
      <c r="E43" s="69"/>
      <c r="F43" s="69"/>
      <c r="G43" s="173"/>
      <c r="H43" s="37">
        <f>SUM(H44:H46)</f>
        <v>20700</v>
      </c>
      <c r="I43" s="38">
        <f>SUM(I44:I46)</f>
        <v>20700</v>
      </c>
    </row>
    <row r="44" spans="1:9" s="19" customFormat="1" ht="15.75" customHeight="1">
      <c r="A44" s="312">
        <v>4010</v>
      </c>
      <c r="B44" s="63" t="s">
        <v>63</v>
      </c>
      <c r="C44" s="437"/>
      <c r="D44" s="429"/>
      <c r="E44" s="92"/>
      <c r="F44" s="92"/>
      <c r="G44" s="169"/>
      <c r="H44" s="93"/>
      <c r="I44" s="134">
        <v>20400</v>
      </c>
    </row>
    <row r="45" spans="1:9" s="19" customFormat="1" ht="15.75" customHeight="1">
      <c r="A45" s="312">
        <v>4110</v>
      </c>
      <c r="B45" s="40" t="s">
        <v>42</v>
      </c>
      <c r="C45" s="366"/>
      <c r="D45" s="430"/>
      <c r="E45" s="64"/>
      <c r="F45" s="64"/>
      <c r="G45" s="170"/>
      <c r="H45" s="27">
        <v>20700</v>
      </c>
      <c r="I45" s="28"/>
    </row>
    <row r="46" spans="1:9" s="19" customFormat="1" ht="13.5" customHeight="1">
      <c r="A46" s="418">
        <v>4120</v>
      </c>
      <c r="B46" s="318" t="s">
        <v>46</v>
      </c>
      <c r="C46" s="439"/>
      <c r="D46" s="432"/>
      <c r="E46" s="95"/>
      <c r="F46" s="95"/>
      <c r="G46" s="172"/>
      <c r="H46" s="96"/>
      <c r="I46" s="137">
        <v>300</v>
      </c>
    </row>
    <row r="47" spans="1:9" s="98" customFormat="1" ht="27.75" customHeight="1">
      <c r="A47" s="417">
        <v>80146</v>
      </c>
      <c r="B47" s="155" t="s">
        <v>58</v>
      </c>
      <c r="C47" s="370"/>
      <c r="D47" s="301"/>
      <c r="E47" s="69"/>
      <c r="F47" s="69"/>
      <c r="G47" s="173"/>
      <c r="H47" s="37">
        <f>SUM(H48:H50)</f>
        <v>1500</v>
      </c>
      <c r="I47" s="38">
        <f>SUM(I48:I50)</f>
        <v>1000</v>
      </c>
    </row>
    <row r="48" spans="1:9" s="19" customFormat="1" ht="15.75" customHeight="1">
      <c r="A48" s="475">
        <v>4010</v>
      </c>
      <c r="B48" s="310" t="s">
        <v>63</v>
      </c>
      <c r="C48" s="437"/>
      <c r="D48" s="429"/>
      <c r="E48" s="92"/>
      <c r="F48" s="92"/>
      <c r="G48" s="169"/>
      <c r="H48" s="476"/>
      <c r="I48" s="477">
        <v>700</v>
      </c>
    </row>
    <row r="49" spans="1:9" s="19" customFormat="1" ht="15.75" customHeight="1">
      <c r="A49" s="312">
        <v>4110</v>
      </c>
      <c r="B49" s="40" t="s">
        <v>42</v>
      </c>
      <c r="C49" s="366"/>
      <c r="D49" s="430"/>
      <c r="E49" s="64"/>
      <c r="F49" s="64"/>
      <c r="G49" s="170"/>
      <c r="H49" s="187">
        <v>1500</v>
      </c>
      <c r="I49" s="188"/>
    </row>
    <row r="50" spans="1:9" s="19" customFormat="1" ht="15.75" customHeight="1">
      <c r="A50" s="312">
        <v>4120</v>
      </c>
      <c r="B50" s="63" t="s">
        <v>46</v>
      </c>
      <c r="C50" s="366"/>
      <c r="D50" s="430"/>
      <c r="E50" s="64"/>
      <c r="F50" s="64"/>
      <c r="G50" s="170"/>
      <c r="H50" s="187"/>
      <c r="I50" s="188">
        <v>300</v>
      </c>
    </row>
    <row r="51" spans="1:9" s="19" customFormat="1" ht="15.75" customHeight="1">
      <c r="A51" s="416">
        <v>80195</v>
      </c>
      <c r="B51" s="138" t="s">
        <v>22</v>
      </c>
      <c r="C51" s="370"/>
      <c r="D51" s="301"/>
      <c r="E51" s="69"/>
      <c r="F51" s="69"/>
      <c r="G51" s="173">
        <f>G52</f>
        <v>396</v>
      </c>
      <c r="H51" s="406"/>
      <c r="I51" s="457">
        <f>I53</f>
        <v>396</v>
      </c>
    </row>
    <row r="52" spans="1:9" s="19" customFormat="1" ht="45" customHeight="1">
      <c r="A52" s="421" t="s">
        <v>96</v>
      </c>
      <c r="B52" s="63" t="s">
        <v>106</v>
      </c>
      <c r="C52" s="366"/>
      <c r="D52" s="430"/>
      <c r="E52" s="64"/>
      <c r="F52" s="64"/>
      <c r="G52" s="170">
        <v>396</v>
      </c>
      <c r="H52" s="187"/>
      <c r="I52" s="188"/>
    </row>
    <row r="53" spans="1:9" s="19" customFormat="1" ht="20.25" customHeight="1" thickBot="1">
      <c r="A53" s="312">
        <v>4170</v>
      </c>
      <c r="B53" s="63" t="s">
        <v>47</v>
      </c>
      <c r="C53" s="366"/>
      <c r="D53" s="430"/>
      <c r="E53" s="64"/>
      <c r="F53" s="64"/>
      <c r="G53" s="170"/>
      <c r="H53" s="187"/>
      <c r="I53" s="458">
        <v>396</v>
      </c>
    </row>
    <row r="54" spans="1:9" s="98" customFormat="1" ht="30" thickBot="1" thickTop="1">
      <c r="A54" s="414">
        <v>854</v>
      </c>
      <c r="B54" s="60" t="s">
        <v>37</v>
      </c>
      <c r="C54" s="360" t="s">
        <v>21</v>
      </c>
      <c r="D54" s="430"/>
      <c r="E54" s="180"/>
      <c r="F54" s="180"/>
      <c r="G54" s="45">
        <f>G55+G61+G70</f>
        <v>15287</v>
      </c>
      <c r="H54" s="17">
        <f>H55+H58+H61+H70</f>
        <v>25500</v>
      </c>
      <c r="I54" s="18">
        <f>I61+I55+I58+I70</f>
        <v>40787</v>
      </c>
    </row>
    <row r="55" spans="1:9" s="98" customFormat="1" ht="17.25" customHeight="1" thickTop="1">
      <c r="A55" s="415">
        <v>85401</v>
      </c>
      <c r="B55" s="442" t="s">
        <v>64</v>
      </c>
      <c r="C55" s="367"/>
      <c r="D55" s="430"/>
      <c r="E55" s="180"/>
      <c r="F55" s="180"/>
      <c r="G55" s="184"/>
      <c r="H55" s="132"/>
      <c r="I55" s="142">
        <f>I56+I57</f>
        <v>1100</v>
      </c>
    </row>
    <row r="56" spans="1:9" s="98" customFormat="1" ht="16.5" customHeight="1">
      <c r="A56" s="312">
        <v>4010</v>
      </c>
      <c r="B56" s="63" t="s">
        <v>63</v>
      </c>
      <c r="C56" s="443"/>
      <c r="D56" s="429"/>
      <c r="E56" s="176"/>
      <c r="F56" s="176"/>
      <c r="G56" s="185"/>
      <c r="H56" s="93"/>
      <c r="I56" s="94">
        <v>600</v>
      </c>
    </row>
    <row r="57" spans="1:9" s="98" customFormat="1" ht="16.5" customHeight="1">
      <c r="A57" s="312">
        <v>4120</v>
      </c>
      <c r="B57" s="63" t="s">
        <v>46</v>
      </c>
      <c r="C57" s="367"/>
      <c r="D57" s="430"/>
      <c r="E57" s="180"/>
      <c r="F57" s="180"/>
      <c r="G57" s="183"/>
      <c r="H57" s="27"/>
      <c r="I57" s="71">
        <v>500</v>
      </c>
    </row>
    <row r="58" spans="1:9" s="98" customFormat="1" ht="29.25" customHeight="1">
      <c r="A58" s="416">
        <v>85403</v>
      </c>
      <c r="B58" s="444" t="s">
        <v>95</v>
      </c>
      <c r="C58" s="370"/>
      <c r="D58" s="431"/>
      <c r="E58" s="266"/>
      <c r="F58" s="266"/>
      <c r="G58" s="182"/>
      <c r="H58" s="37">
        <f>H59</f>
        <v>2700</v>
      </c>
      <c r="I58" s="70">
        <f>I60</f>
        <v>1600</v>
      </c>
    </row>
    <row r="59" spans="1:9" s="98" customFormat="1" ht="15">
      <c r="A59" s="312">
        <v>4110</v>
      </c>
      <c r="B59" s="40" t="s">
        <v>42</v>
      </c>
      <c r="C59" s="367"/>
      <c r="D59" s="430"/>
      <c r="E59" s="180"/>
      <c r="F59" s="180"/>
      <c r="G59" s="183"/>
      <c r="H59" s="27">
        <v>2700</v>
      </c>
      <c r="I59" s="71"/>
    </row>
    <row r="60" spans="1:9" s="98" customFormat="1" ht="15">
      <c r="A60" s="312">
        <v>4120</v>
      </c>
      <c r="B60" s="63" t="s">
        <v>46</v>
      </c>
      <c r="C60" s="367"/>
      <c r="D60" s="430"/>
      <c r="E60" s="180"/>
      <c r="F60" s="180"/>
      <c r="G60" s="183"/>
      <c r="H60" s="27"/>
      <c r="I60" s="71">
        <v>1600</v>
      </c>
    </row>
    <row r="61" spans="1:9" s="98" customFormat="1" ht="32.25" customHeight="1">
      <c r="A61" s="422" t="s">
        <v>40</v>
      </c>
      <c r="B61" s="138" t="s">
        <v>41</v>
      </c>
      <c r="C61" s="370"/>
      <c r="D61" s="431"/>
      <c r="E61" s="266"/>
      <c r="F61" s="266"/>
      <c r="G61" s="182">
        <f>G62</f>
        <v>15287</v>
      </c>
      <c r="H61" s="37">
        <f>SUM(H62:H69)</f>
        <v>13600</v>
      </c>
      <c r="I61" s="70">
        <f>SUM(I63:I69)</f>
        <v>28887</v>
      </c>
    </row>
    <row r="62" spans="1:9" s="19" customFormat="1" ht="42" customHeight="1">
      <c r="A62" s="421" t="s">
        <v>96</v>
      </c>
      <c r="B62" s="63" t="s">
        <v>106</v>
      </c>
      <c r="C62" s="366"/>
      <c r="D62" s="430"/>
      <c r="E62" s="180"/>
      <c r="F62" s="180"/>
      <c r="G62" s="162">
        <v>15287</v>
      </c>
      <c r="H62" s="27"/>
      <c r="I62" s="71"/>
    </row>
    <row r="63" spans="1:9" s="98" customFormat="1" ht="15.75" customHeight="1">
      <c r="A63" s="312">
        <v>4010</v>
      </c>
      <c r="B63" s="63" t="s">
        <v>63</v>
      </c>
      <c r="C63" s="366"/>
      <c r="D63" s="430"/>
      <c r="E63" s="180"/>
      <c r="F63" s="180"/>
      <c r="G63" s="162"/>
      <c r="H63" s="27"/>
      <c r="I63" s="71">
        <f>5090+13200</f>
        <v>18290</v>
      </c>
    </row>
    <row r="64" spans="1:9" s="98" customFormat="1" ht="15.75" customHeight="1">
      <c r="A64" s="312">
        <v>4110</v>
      </c>
      <c r="B64" s="40" t="s">
        <v>42</v>
      </c>
      <c r="C64" s="366"/>
      <c r="D64" s="430"/>
      <c r="E64" s="180"/>
      <c r="F64" s="180"/>
      <c r="G64" s="162"/>
      <c r="H64" s="27">
        <v>13600</v>
      </c>
      <c r="I64" s="71">
        <v>785</v>
      </c>
    </row>
    <row r="65" spans="1:9" s="98" customFormat="1" ht="15.75" customHeight="1">
      <c r="A65" s="312">
        <v>4120</v>
      </c>
      <c r="B65" s="63" t="s">
        <v>46</v>
      </c>
      <c r="C65" s="366"/>
      <c r="D65" s="430"/>
      <c r="E65" s="180"/>
      <c r="F65" s="180"/>
      <c r="G65" s="162"/>
      <c r="H65" s="27"/>
      <c r="I65" s="71">
        <f>125+400</f>
        <v>525</v>
      </c>
    </row>
    <row r="66" spans="1:9" s="98" customFormat="1" ht="15.75" customHeight="1">
      <c r="A66" s="163">
        <v>4210</v>
      </c>
      <c r="B66" s="40" t="s">
        <v>27</v>
      </c>
      <c r="C66" s="366"/>
      <c r="D66" s="430"/>
      <c r="E66" s="180"/>
      <c r="F66" s="180"/>
      <c r="G66" s="162"/>
      <c r="H66" s="27"/>
      <c r="I66" s="71">
        <v>2537</v>
      </c>
    </row>
    <row r="67" spans="1:9" s="98" customFormat="1" ht="30">
      <c r="A67" s="163">
        <v>4240</v>
      </c>
      <c r="B67" s="40" t="s">
        <v>43</v>
      </c>
      <c r="C67" s="366"/>
      <c r="D67" s="430"/>
      <c r="E67" s="180"/>
      <c r="F67" s="180"/>
      <c r="G67" s="162"/>
      <c r="H67" s="27"/>
      <c r="I67" s="71">
        <v>3750</v>
      </c>
    </row>
    <row r="68" spans="1:9" s="98" customFormat="1" ht="17.25" customHeight="1">
      <c r="A68" s="163">
        <v>4300</v>
      </c>
      <c r="B68" s="40" t="s">
        <v>19</v>
      </c>
      <c r="C68" s="366"/>
      <c r="D68" s="430"/>
      <c r="E68" s="180"/>
      <c r="F68" s="180"/>
      <c r="G68" s="162"/>
      <c r="H68" s="27"/>
      <c r="I68" s="71">
        <v>250</v>
      </c>
    </row>
    <row r="69" spans="1:9" s="98" customFormat="1" ht="29.25" customHeight="1">
      <c r="A69" s="163">
        <v>4750</v>
      </c>
      <c r="B69" s="25" t="s">
        <v>35</v>
      </c>
      <c r="C69" s="439"/>
      <c r="D69" s="432"/>
      <c r="E69" s="178"/>
      <c r="F69" s="178"/>
      <c r="G69" s="179"/>
      <c r="H69" s="96"/>
      <c r="I69" s="97">
        <v>2750</v>
      </c>
    </row>
    <row r="70" spans="1:9" s="98" customFormat="1" ht="17.25" customHeight="1">
      <c r="A70" s="423">
        <v>85410</v>
      </c>
      <c r="B70" s="444" t="s">
        <v>94</v>
      </c>
      <c r="C70" s="370"/>
      <c r="D70" s="301"/>
      <c r="E70" s="181"/>
      <c r="F70" s="181"/>
      <c r="G70" s="182"/>
      <c r="H70" s="37">
        <f>SUM(H71:H75)</f>
        <v>9200</v>
      </c>
      <c r="I70" s="70">
        <f>SUM(I71:I75)</f>
        <v>9200</v>
      </c>
    </row>
    <row r="71" spans="1:9" s="98" customFormat="1" ht="16.5" customHeight="1">
      <c r="A71" s="312">
        <v>4010</v>
      </c>
      <c r="B71" s="63" t="s">
        <v>63</v>
      </c>
      <c r="C71" s="349"/>
      <c r="D71" s="429"/>
      <c r="E71" s="176"/>
      <c r="F71" s="176"/>
      <c r="G71" s="177"/>
      <c r="H71" s="93"/>
      <c r="I71" s="94">
        <v>4200</v>
      </c>
    </row>
    <row r="72" spans="1:9" s="98" customFormat="1" ht="16.5" customHeight="1">
      <c r="A72" s="312">
        <v>4110</v>
      </c>
      <c r="B72" s="40" t="s">
        <v>42</v>
      </c>
      <c r="C72" s="280"/>
      <c r="D72" s="430"/>
      <c r="E72" s="180"/>
      <c r="F72" s="180"/>
      <c r="G72" s="162"/>
      <c r="H72" s="27">
        <v>3500</v>
      </c>
      <c r="I72" s="71"/>
    </row>
    <row r="73" spans="1:9" s="98" customFormat="1" ht="16.5" customHeight="1">
      <c r="A73" s="312">
        <v>4120</v>
      </c>
      <c r="B73" s="63" t="s">
        <v>46</v>
      </c>
      <c r="C73" s="366"/>
      <c r="D73" s="430"/>
      <c r="E73" s="180"/>
      <c r="F73" s="180"/>
      <c r="G73" s="162"/>
      <c r="H73" s="27">
        <v>700</v>
      </c>
      <c r="I73" s="71"/>
    </row>
    <row r="74" spans="1:9" s="98" customFormat="1" ht="16.5" customHeight="1">
      <c r="A74" s="312">
        <v>4210</v>
      </c>
      <c r="B74" s="63" t="s">
        <v>27</v>
      </c>
      <c r="C74" s="366"/>
      <c r="D74" s="430"/>
      <c r="E74" s="180"/>
      <c r="F74" s="180"/>
      <c r="G74" s="162"/>
      <c r="H74" s="27">
        <v>5000</v>
      </c>
      <c r="I74" s="71"/>
    </row>
    <row r="75" spans="1:9" s="98" customFormat="1" ht="16.5" customHeight="1" thickBot="1">
      <c r="A75" s="424">
        <v>4260</v>
      </c>
      <c r="B75" s="445" t="s">
        <v>51</v>
      </c>
      <c r="C75" s="366"/>
      <c r="D75" s="430"/>
      <c r="E75" s="180"/>
      <c r="F75" s="180"/>
      <c r="G75" s="162"/>
      <c r="H75" s="27"/>
      <c r="I75" s="71">
        <v>5000</v>
      </c>
    </row>
    <row r="76" spans="1:9" s="98" customFormat="1" ht="29.25" customHeight="1" thickBot="1" thickTop="1">
      <c r="A76" s="414">
        <v>921</v>
      </c>
      <c r="B76" s="60" t="s">
        <v>67</v>
      </c>
      <c r="C76" s="360"/>
      <c r="D76" s="427"/>
      <c r="E76" s="174">
        <f>SUM(E77)</f>
        <v>0</v>
      </c>
      <c r="F76" s="174"/>
      <c r="G76" s="175"/>
      <c r="H76" s="17">
        <f>H77</f>
        <v>88418</v>
      </c>
      <c r="I76" s="67">
        <f>I81+I77</f>
        <v>88418</v>
      </c>
    </row>
    <row r="77" spans="1:9" s="98" customFormat="1" ht="18.75" customHeight="1" thickTop="1">
      <c r="A77" s="425">
        <v>92106</v>
      </c>
      <c r="B77" s="125" t="s">
        <v>112</v>
      </c>
      <c r="C77" s="363"/>
      <c r="D77" s="433"/>
      <c r="E77" s="88"/>
      <c r="F77" s="88"/>
      <c r="G77" s="148"/>
      <c r="H77" s="23">
        <f>SUM(H78:H80)</f>
        <v>88418</v>
      </c>
      <c r="I77" s="68">
        <f>SUM(I78:I80)</f>
        <v>8418</v>
      </c>
    </row>
    <row r="78" spans="1:9" s="98" customFormat="1" ht="31.5" customHeight="1">
      <c r="A78" s="420">
        <v>2480</v>
      </c>
      <c r="B78" s="157" t="s">
        <v>82</v>
      </c>
      <c r="C78" s="438" t="s">
        <v>25</v>
      </c>
      <c r="D78" s="431"/>
      <c r="E78" s="266"/>
      <c r="F78" s="266"/>
      <c r="G78" s="459"/>
      <c r="H78" s="460">
        <v>80000</v>
      </c>
      <c r="I78" s="267"/>
    </row>
    <row r="79" spans="1:9" s="98" customFormat="1" ht="30" customHeight="1">
      <c r="A79" s="312">
        <v>6050</v>
      </c>
      <c r="B79" s="63" t="s">
        <v>54</v>
      </c>
      <c r="C79" s="366" t="s">
        <v>32</v>
      </c>
      <c r="D79" s="430"/>
      <c r="E79" s="180"/>
      <c r="F79" s="180"/>
      <c r="G79" s="162"/>
      <c r="H79" s="282">
        <v>8418</v>
      </c>
      <c r="I79" s="28"/>
    </row>
    <row r="80" spans="1:9" s="98" customFormat="1" ht="19.5" customHeight="1">
      <c r="A80" s="418">
        <v>4270</v>
      </c>
      <c r="B80" s="318" t="s">
        <v>33</v>
      </c>
      <c r="C80" s="366" t="s">
        <v>32</v>
      </c>
      <c r="D80" s="430"/>
      <c r="E80" s="180"/>
      <c r="F80" s="180"/>
      <c r="G80" s="162"/>
      <c r="H80" s="313"/>
      <c r="I80" s="137">
        <v>8418</v>
      </c>
    </row>
    <row r="81" spans="1:9" s="98" customFormat="1" ht="16.5" customHeight="1">
      <c r="A81" s="416">
        <v>92118</v>
      </c>
      <c r="B81" s="138" t="s">
        <v>83</v>
      </c>
      <c r="C81" s="370" t="s">
        <v>25</v>
      </c>
      <c r="D81" s="301"/>
      <c r="E81" s="181"/>
      <c r="F81" s="181"/>
      <c r="G81" s="182"/>
      <c r="H81" s="311"/>
      <c r="I81" s="38">
        <f>I82</f>
        <v>80000</v>
      </c>
    </row>
    <row r="82" spans="1:9" s="98" customFormat="1" ht="64.5" customHeight="1" thickBot="1">
      <c r="A82" s="426">
        <v>6220</v>
      </c>
      <c r="B82" s="159" t="s">
        <v>104</v>
      </c>
      <c r="C82" s="446"/>
      <c r="D82" s="430"/>
      <c r="E82" s="180"/>
      <c r="F82" s="180"/>
      <c r="G82" s="162"/>
      <c r="H82" s="285"/>
      <c r="I82" s="309">
        <v>80000</v>
      </c>
    </row>
    <row r="83" spans="1:9" s="263" customFormat="1" ht="18" customHeight="1" thickBot="1" thickTop="1">
      <c r="A83" s="126"/>
      <c r="B83" s="127" t="s">
        <v>28</v>
      </c>
      <c r="C83" s="72"/>
      <c r="D83" s="228"/>
      <c r="E83" s="229" t="e">
        <f>#REF!</f>
        <v>#REF!</v>
      </c>
      <c r="F83" s="468"/>
      <c r="G83" s="469">
        <f>G54+G14+G11</f>
        <v>15683</v>
      </c>
      <c r="H83" s="230">
        <f>H54+H14+H76+H11</f>
        <v>401918</v>
      </c>
      <c r="I83" s="231">
        <f>I54+I14+I76+I11</f>
        <v>420601</v>
      </c>
    </row>
    <row r="84" spans="1:9" s="265" customFormat="1" ht="18" customHeight="1" thickBot="1" thickTop="1">
      <c r="A84" s="264"/>
      <c r="B84" s="128" t="s">
        <v>29</v>
      </c>
      <c r="C84" s="75"/>
      <c r="D84" s="268"/>
      <c r="E84" s="232"/>
      <c r="F84" s="233"/>
      <c r="G84" s="470"/>
      <c r="H84" s="467">
        <f>I83-H83</f>
        <v>18683</v>
      </c>
      <c r="I84" s="234"/>
    </row>
    <row r="85" s="112" customFormat="1" ht="16.5" thickTop="1">
      <c r="C85" s="103"/>
    </row>
    <row r="86" s="112" customFormat="1" ht="15.75">
      <c r="C86" s="103"/>
    </row>
  </sheetData>
  <mergeCells count="1">
    <mergeCell ref="D8:E8"/>
  </mergeCells>
  <printOptions horizontalCentered="1"/>
  <pageMargins left="0" right="0" top="0.984251968503937" bottom="0.7086614173228347" header="0.6299212598425197" footer="0.31496062992125984"/>
  <pageSetup firstPageNumber="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9.375" style="1" customWidth="1"/>
    <col min="3" max="3" width="6.875" style="248" customWidth="1"/>
    <col min="4" max="4" width="15.25390625" style="2" customWidth="1"/>
    <col min="5" max="5" width="15.25390625" style="1" customWidth="1"/>
    <col min="6" max="16384" width="10.00390625" style="1" customWidth="1"/>
  </cols>
  <sheetData>
    <row r="1" spans="3:5" s="8" customFormat="1" ht="12.75" customHeight="1">
      <c r="C1" s="258"/>
      <c r="D1" s="161" t="s">
        <v>90</v>
      </c>
      <c r="E1" s="161"/>
    </row>
    <row r="2" spans="1:5" s="8" customFormat="1" ht="15" customHeight="1">
      <c r="A2" s="77"/>
      <c r="B2" s="78"/>
      <c r="C2" s="251"/>
      <c r="D2" s="107" t="s">
        <v>131</v>
      </c>
      <c r="E2" s="107"/>
    </row>
    <row r="3" spans="1:5" s="8" customFormat="1" ht="15" customHeight="1">
      <c r="A3" s="77"/>
      <c r="B3" s="78"/>
      <c r="C3" s="251"/>
      <c r="D3" s="107" t="s">
        <v>1</v>
      </c>
      <c r="E3" s="107"/>
    </row>
    <row r="4" spans="1:5" s="8" customFormat="1" ht="15" customHeight="1">
      <c r="A4" s="77"/>
      <c r="B4" s="78"/>
      <c r="C4" s="251"/>
      <c r="D4" s="107" t="s">
        <v>130</v>
      </c>
      <c r="E4" s="107"/>
    </row>
    <row r="5" spans="1:5" s="8" customFormat="1" ht="15.75" customHeight="1">
      <c r="A5" s="77"/>
      <c r="B5" s="78"/>
      <c r="C5" s="251"/>
      <c r="D5" s="9"/>
      <c r="E5" s="4"/>
    </row>
    <row r="6" spans="1:5" s="8" customFormat="1" ht="75">
      <c r="A6" s="5" t="s">
        <v>76</v>
      </c>
      <c r="B6" s="6"/>
      <c r="C6" s="250"/>
      <c r="D6" s="7"/>
      <c r="E6" s="79"/>
    </row>
    <row r="7" spans="1:5" s="8" customFormat="1" ht="21" customHeight="1" thickBot="1">
      <c r="A7" s="5"/>
      <c r="B7" s="6"/>
      <c r="C7" s="251"/>
      <c r="D7" s="9"/>
      <c r="E7" s="247" t="s">
        <v>2</v>
      </c>
    </row>
    <row r="8" spans="1:5" s="11" customFormat="1" ht="21">
      <c r="A8" s="113" t="s">
        <v>3</v>
      </c>
      <c r="B8" s="10" t="s">
        <v>4</v>
      </c>
      <c r="C8" s="115" t="s">
        <v>5</v>
      </c>
      <c r="D8" s="146" t="s">
        <v>6</v>
      </c>
      <c r="E8" s="81" t="s">
        <v>7</v>
      </c>
    </row>
    <row r="9" spans="1:5" s="11" customFormat="1" ht="12.75" customHeight="1">
      <c r="A9" s="82" t="s">
        <v>8</v>
      </c>
      <c r="B9" s="12"/>
      <c r="C9" s="261" t="s">
        <v>9</v>
      </c>
      <c r="D9" s="13" t="s">
        <v>10</v>
      </c>
      <c r="E9" s="59" t="s">
        <v>10</v>
      </c>
    </row>
    <row r="10" spans="1:5" s="101" customFormat="1" ht="12" thickBot="1">
      <c r="A10" s="239">
        <v>1</v>
      </c>
      <c r="B10" s="240">
        <v>2</v>
      </c>
      <c r="C10" s="240">
        <v>3</v>
      </c>
      <c r="D10" s="241">
        <v>4</v>
      </c>
      <c r="E10" s="242">
        <v>5</v>
      </c>
    </row>
    <row r="11" spans="1:5" s="101" customFormat="1" ht="15.75" thickBot="1" thickTop="1">
      <c r="A11" s="395" t="s">
        <v>98</v>
      </c>
      <c r="B11" s="32" t="s">
        <v>97</v>
      </c>
      <c r="C11" s="33" t="s">
        <v>71</v>
      </c>
      <c r="D11" s="400">
        <f>D12</f>
        <v>13815.71</v>
      </c>
      <c r="E11" s="401">
        <f>E12+E19</f>
        <v>13815.71</v>
      </c>
    </row>
    <row r="12" spans="1:5" s="101" customFormat="1" ht="15" thickTop="1">
      <c r="A12" s="461" t="s">
        <v>99</v>
      </c>
      <c r="B12" s="286" t="s">
        <v>22</v>
      </c>
      <c r="C12" s="130"/>
      <c r="D12" s="402">
        <f>D13</f>
        <v>13815.71</v>
      </c>
      <c r="E12" s="403">
        <f>SUM(E14:E16)</f>
        <v>13815.71</v>
      </c>
    </row>
    <row r="13" spans="1:5" s="101" customFormat="1" ht="60">
      <c r="A13" s="287">
        <v>2010</v>
      </c>
      <c r="B13" s="288" t="s">
        <v>36</v>
      </c>
      <c r="C13" s="256"/>
      <c r="D13" s="396">
        <v>13815.71</v>
      </c>
      <c r="E13" s="397"/>
    </row>
    <row r="14" spans="1:5" s="101" customFormat="1" ht="15">
      <c r="A14" s="89">
        <v>4210</v>
      </c>
      <c r="B14" s="25" t="s">
        <v>27</v>
      </c>
      <c r="C14" s="44"/>
      <c r="D14" s="398"/>
      <c r="E14" s="399">
        <v>120.9</v>
      </c>
    </row>
    <row r="15" spans="1:5" s="101" customFormat="1" ht="15">
      <c r="A15" s="89">
        <v>4430</v>
      </c>
      <c r="B15" s="25" t="s">
        <v>14</v>
      </c>
      <c r="C15" s="44"/>
      <c r="D15" s="398"/>
      <c r="E15" s="399">
        <v>13544.81</v>
      </c>
    </row>
    <row r="16" spans="1:5" s="101" customFormat="1" ht="30.75" thickBot="1">
      <c r="A16" s="89">
        <v>4740</v>
      </c>
      <c r="B16" s="66" t="s">
        <v>49</v>
      </c>
      <c r="C16" s="44"/>
      <c r="D16" s="398"/>
      <c r="E16" s="399">
        <v>150</v>
      </c>
    </row>
    <row r="17" spans="1:5" s="14" customFormat="1" ht="15.75" thickBot="1" thickTop="1">
      <c r="A17" s="31">
        <v>852</v>
      </c>
      <c r="B17" s="32" t="s">
        <v>24</v>
      </c>
      <c r="C17" s="33" t="s">
        <v>25</v>
      </c>
      <c r="D17" s="175">
        <f>D18+D24</f>
        <v>1597032</v>
      </c>
      <c r="E17" s="18">
        <f>E18+E24</f>
        <v>1597032</v>
      </c>
    </row>
    <row r="18" spans="1:5" s="14" customFormat="1" ht="57.75" thickTop="1">
      <c r="A18" s="129">
        <v>85212</v>
      </c>
      <c r="B18" s="286" t="s">
        <v>77</v>
      </c>
      <c r="C18" s="130"/>
      <c r="D18" s="290">
        <f>D19</f>
        <v>1591032</v>
      </c>
      <c r="E18" s="133">
        <f>SUM(E20:E23)</f>
        <v>1591032</v>
      </c>
    </row>
    <row r="19" spans="1:5" s="14" customFormat="1" ht="60">
      <c r="A19" s="287">
        <v>2010</v>
      </c>
      <c r="B19" s="288" t="s">
        <v>36</v>
      </c>
      <c r="C19" s="256"/>
      <c r="D19" s="150">
        <v>1591032</v>
      </c>
      <c r="E19" s="289"/>
    </row>
    <row r="20" spans="1:5" s="14" customFormat="1" ht="15">
      <c r="A20" s="89">
        <v>3110</v>
      </c>
      <c r="B20" s="25" t="s">
        <v>26</v>
      </c>
      <c r="C20" s="44"/>
      <c r="D20" s="149"/>
      <c r="E20" s="28">
        <v>1543302</v>
      </c>
    </row>
    <row r="21" spans="1:5" s="14" customFormat="1" ht="15">
      <c r="A21" s="89">
        <v>4010</v>
      </c>
      <c r="B21" s="25" t="s">
        <v>63</v>
      </c>
      <c r="C21" s="44"/>
      <c r="D21" s="149"/>
      <c r="E21" s="28">
        <v>40300</v>
      </c>
    </row>
    <row r="22" spans="1:5" s="14" customFormat="1" ht="15">
      <c r="A22" s="89">
        <v>4110</v>
      </c>
      <c r="B22" s="43" t="s">
        <v>42</v>
      </c>
      <c r="C22" s="44"/>
      <c r="D22" s="149"/>
      <c r="E22" s="28">
        <v>6450</v>
      </c>
    </row>
    <row r="23" spans="1:5" s="14" customFormat="1" ht="15">
      <c r="A23" s="291">
        <v>4120</v>
      </c>
      <c r="B23" s="43" t="s">
        <v>46</v>
      </c>
      <c r="C23" s="143"/>
      <c r="D23" s="292"/>
      <c r="E23" s="137">
        <v>980</v>
      </c>
    </row>
    <row r="24" spans="1:5" s="14" customFormat="1" ht="28.5">
      <c r="A24" s="53">
        <v>85214</v>
      </c>
      <c r="B24" s="293" t="s">
        <v>108</v>
      </c>
      <c r="C24" s="36"/>
      <c r="D24" s="294">
        <f>D25</f>
        <v>6000</v>
      </c>
      <c r="E24" s="38">
        <f>E26</f>
        <v>6000</v>
      </c>
    </row>
    <row r="25" spans="1:5" s="14" customFormat="1" ht="60">
      <c r="A25" s="287">
        <v>2010</v>
      </c>
      <c r="B25" s="288" t="s">
        <v>36</v>
      </c>
      <c r="C25" s="256"/>
      <c r="D25" s="150">
        <v>6000</v>
      </c>
      <c r="E25" s="289"/>
    </row>
    <row r="26" spans="1:5" s="14" customFormat="1" ht="16.5" customHeight="1" thickBot="1">
      <c r="A26" s="158">
        <v>3110</v>
      </c>
      <c r="B26" s="323" t="s">
        <v>26</v>
      </c>
      <c r="C26" s="255"/>
      <c r="D26" s="324"/>
      <c r="E26" s="462">
        <v>6000</v>
      </c>
    </row>
    <row r="27" spans="1:5" s="262" customFormat="1" ht="19.5" customHeight="1" thickBot="1" thickTop="1">
      <c r="A27" s="54"/>
      <c r="B27" s="55" t="s">
        <v>28</v>
      </c>
      <c r="C27" s="252"/>
      <c r="D27" s="404">
        <f>D17+D11</f>
        <v>1610847.71</v>
      </c>
      <c r="E27" s="405">
        <f>E17+E11</f>
        <v>1610847.71</v>
      </c>
    </row>
    <row r="28" ht="16.5" thickTop="1"/>
  </sheetData>
  <printOptions horizontalCentered="1"/>
  <pageMargins left="0.5905511811023623" right="0.5905511811023623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 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9" sqref="J19"/>
    </sheetView>
  </sheetViews>
  <sheetFormatPr defaultColWidth="9.00390625" defaultRowHeight="12.75"/>
  <cols>
    <col min="1" max="1" width="7.625" style="1" customWidth="1"/>
    <col min="2" max="2" width="40.125" style="1" customWidth="1"/>
    <col min="3" max="3" width="6.875" style="248" customWidth="1"/>
    <col min="4" max="4" width="14.25390625" style="2" customWidth="1"/>
    <col min="5" max="5" width="13.25390625" style="2" customWidth="1"/>
    <col min="6" max="6" width="13.375" style="1" customWidth="1"/>
    <col min="7" max="16384" width="10.00390625" style="1" customWidth="1"/>
  </cols>
  <sheetData>
    <row r="1" spans="3:5" s="8" customFormat="1" ht="12.75" customHeight="1">
      <c r="C1" s="258"/>
      <c r="D1" s="161" t="s">
        <v>72</v>
      </c>
      <c r="E1" s="161"/>
    </row>
    <row r="2" spans="1:5" s="8" customFormat="1" ht="12.75" customHeight="1">
      <c r="A2" s="77"/>
      <c r="B2" s="78"/>
      <c r="C2" s="251"/>
      <c r="D2" s="107" t="s">
        <v>129</v>
      </c>
      <c r="E2" s="107"/>
    </row>
    <row r="3" spans="1:5" s="8" customFormat="1" ht="12" customHeight="1">
      <c r="A3" s="77"/>
      <c r="B3" s="78"/>
      <c r="C3" s="251"/>
      <c r="D3" s="107" t="s">
        <v>1</v>
      </c>
      <c r="E3" s="107"/>
    </row>
    <row r="4" spans="1:5" s="8" customFormat="1" ht="12" customHeight="1">
      <c r="A4" s="77"/>
      <c r="B4" s="78"/>
      <c r="C4" s="251"/>
      <c r="D4" s="107" t="s">
        <v>130</v>
      </c>
      <c r="E4" s="107"/>
    </row>
    <row r="5" spans="1:6" s="8" customFormat="1" ht="5.25" customHeight="1">
      <c r="A5" s="77"/>
      <c r="B5" s="78"/>
      <c r="C5" s="251"/>
      <c r="D5" s="9"/>
      <c r="E5" s="9"/>
      <c r="F5" s="4"/>
    </row>
    <row r="6" spans="1:6" s="8" customFormat="1" ht="56.25">
      <c r="A6" s="5" t="s">
        <v>91</v>
      </c>
      <c r="B6" s="6"/>
      <c r="C6" s="250"/>
      <c r="D6" s="7"/>
      <c r="E6" s="7"/>
      <c r="F6" s="79"/>
    </row>
    <row r="7" spans="1:6" s="8" customFormat="1" ht="21" customHeight="1" thickBot="1">
      <c r="A7" s="5"/>
      <c r="B7" s="6"/>
      <c r="C7" s="251"/>
      <c r="D7" s="9"/>
      <c r="E7" s="9"/>
      <c r="F7" s="247" t="s">
        <v>2</v>
      </c>
    </row>
    <row r="8" spans="1:6" s="11" customFormat="1" ht="21">
      <c r="A8" s="113" t="s">
        <v>3</v>
      </c>
      <c r="B8" s="10" t="s">
        <v>4</v>
      </c>
      <c r="C8" s="115" t="s">
        <v>5</v>
      </c>
      <c r="D8" s="146" t="s">
        <v>6</v>
      </c>
      <c r="E8" s="81" t="s">
        <v>7</v>
      </c>
      <c r="F8" s="81"/>
    </row>
    <row r="9" spans="1:6" s="11" customFormat="1" ht="12.75" customHeight="1">
      <c r="A9" s="82" t="s">
        <v>8</v>
      </c>
      <c r="B9" s="12"/>
      <c r="C9" s="261" t="s">
        <v>9</v>
      </c>
      <c r="D9" s="13" t="s">
        <v>10</v>
      </c>
      <c r="E9" s="482" t="s">
        <v>11</v>
      </c>
      <c r="F9" s="59" t="s">
        <v>10</v>
      </c>
    </row>
    <row r="10" spans="1:6" s="101" customFormat="1" ht="12" thickBot="1">
      <c r="A10" s="239">
        <v>1</v>
      </c>
      <c r="B10" s="240">
        <v>2</v>
      </c>
      <c r="C10" s="240">
        <v>3</v>
      </c>
      <c r="D10" s="241">
        <v>4</v>
      </c>
      <c r="E10" s="483">
        <v>5</v>
      </c>
      <c r="F10" s="242">
        <v>6</v>
      </c>
    </row>
    <row r="11" spans="1:6" s="14" customFormat="1" ht="30" thickBot="1" thickTop="1">
      <c r="A11" s="31">
        <v>754</v>
      </c>
      <c r="B11" s="32" t="s">
        <v>114</v>
      </c>
      <c r="C11" s="33" t="s">
        <v>115</v>
      </c>
      <c r="D11" s="175"/>
      <c r="E11" s="489">
        <f>E12</f>
        <v>68114</v>
      </c>
      <c r="F11" s="18">
        <f>F12</f>
        <v>68114</v>
      </c>
    </row>
    <row r="12" spans="1:6" s="14" customFormat="1" ht="29.25" thickTop="1">
      <c r="A12" s="47">
        <v>75411</v>
      </c>
      <c r="B12" s="153" t="s">
        <v>116</v>
      </c>
      <c r="C12" s="478"/>
      <c r="D12" s="479"/>
      <c r="E12" s="490">
        <f>SUM(E13:E21)</f>
        <v>68114</v>
      </c>
      <c r="F12" s="133">
        <f>SUM(F13:F21)</f>
        <v>68114</v>
      </c>
    </row>
    <row r="13" spans="1:6" s="19" customFormat="1" ht="30">
      <c r="A13" s="39">
        <v>3070</v>
      </c>
      <c r="B13" s="91" t="s">
        <v>117</v>
      </c>
      <c r="C13" s="480"/>
      <c r="D13" s="481"/>
      <c r="E13" s="491"/>
      <c r="F13" s="134">
        <v>2000</v>
      </c>
    </row>
    <row r="14" spans="1:6" s="19" customFormat="1" ht="30">
      <c r="A14" s="39">
        <v>4060</v>
      </c>
      <c r="B14" s="91" t="s">
        <v>118</v>
      </c>
      <c r="C14" s="480"/>
      <c r="D14" s="481"/>
      <c r="E14" s="282"/>
      <c r="F14" s="28">
        <v>51980</v>
      </c>
    </row>
    <row r="15" spans="1:6" s="19" customFormat="1" ht="45">
      <c r="A15" s="39">
        <v>4070</v>
      </c>
      <c r="B15" s="91" t="s">
        <v>119</v>
      </c>
      <c r="C15" s="480"/>
      <c r="D15" s="481"/>
      <c r="E15" s="282">
        <v>51980</v>
      </c>
      <c r="F15" s="28"/>
    </row>
    <row r="16" spans="1:6" s="19" customFormat="1" ht="30">
      <c r="A16" s="39">
        <v>4180</v>
      </c>
      <c r="B16" s="91" t="s">
        <v>120</v>
      </c>
      <c r="C16" s="480"/>
      <c r="D16" s="481"/>
      <c r="E16" s="282">
        <v>11096</v>
      </c>
      <c r="F16" s="28"/>
    </row>
    <row r="17" spans="1:6" s="19" customFormat="1" ht="15">
      <c r="A17" s="39">
        <v>4210</v>
      </c>
      <c r="B17" s="91" t="s">
        <v>27</v>
      </c>
      <c r="C17" s="480"/>
      <c r="D17" s="481"/>
      <c r="E17" s="282"/>
      <c r="F17" s="28">
        <v>8096</v>
      </c>
    </row>
    <row r="18" spans="1:6" s="19" customFormat="1" ht="30">
      <c r="A18" s="39">
        <v>4360</v>
      </c>
      <c r="B18" s="91" t="s">
        <v>121</v>
      </c>
      <c r="C18" s="480"/>
      <c r="D18" s="481"/>
      <c r="E18" s="282">
        <v>3900</v>
      </c>
      <c r="F18" s="28"/>
    </row>
    <row r="19" spans="1:6" s="19" customFormat="1" ht="30">
      <c r="A19" s="39">
        <v>4370</v>
      </c>
      <c r="B19" s="91" t="s">
        <v>122</v>
      </c>
      <c r="C19" s="480"/>
      <c r="D19" s="481"/>
      <c r="E19" s="282"/>
      <c r="F19" s="28">
        <v>3900</v>
      </c>
    </row>
    <row r="20" spans="1:6" s="19" customFormat="1" ht="15">
      <c r="A20" s="39">
        <v>4500</v>
      </c>
      <c r="B20" s="91" t="s">
        <v>123</v>
      </c>
      <c r="C20" s="480"/>
      <c r="D20" s="481"/>
      <c r="E20" s="282">
        <v>1138</v>
      </c>
      <c r="F20" s="28"/>
    </row>
    <row r="21" spans="1:6" s="19" customFormat="1" ht="30.75" thickBot="1">
      <c r="A21" s="39">
        <v>4750</v>
      </c>
      <c r="B21" s="91" t="s">
        <v>124</v>
      </c>
      <c r="C21" s="480"/>
      <c r="D21" s="481"/>
      <c r="E21" s="285"/>
      <c r="F21" s="309">
        <v>2138</v>
      </c>
    </row>
    <row r="22" spans="1:6" s="14" customFormat="1" ht="30" thickBot="1" thickTop="1">
      <c r="A22" s="31">
        <v>853</v>
      </c>
      <c r="B22" s="32" t="s">
        <v>44</v>
      </c>
      <c r="C22" s="33" t="s">
        <v>25</v>
      </c>
      <c r="D22" s="175">
        <f>D23</f>
        <v>5000</v>
      </c>
      <c r="E22" s="484"/>
      <c r="F22" s="18">
        <f>F23</f>
        <v>5000</v>
      </c>
    </row>
    <row r="23" spans="1:6" s="14" customFormat="1" ht="29.25" thickTop="1">
      <c r="A23" s="129">
        <v>85321</v>
      </c>
      <c r="B23" s="286" t="s">
        <v>45</v>
      </c>
      <c r="C23" s="130"/>
      <c r="D23" s="290">
        <f>D24</f>
        <v>5000</v>
      </c>
      <c r="E23" s="485"/>
      <c r="F23" s="133">
        <f>SUM(F25:F27)</f>
        <v>5000</v>
      </c>
    </row>
    <row r="24" spans="1:6" s="14" customFormat="1" ht="60">
      <c r="A24" s="287">
        <v>2110</v>
      </c>
      <c r="B24" s="322" t="s">
        <v>68</v>
      </c>
      <c r="C24" s="256"/>
      <c r="D24" s="150">
        <v>5000</v>
      </c>
      <c r="E24" s="486"/>
      <c r="F24" s="289"/>
    </row>
    <row r="25" spans="1:6" s="14" customFormat="1" ht="15">
      <c r="A25" s="39">
        <v>4210</v>
      </c>
      <c r="B25" s="25" t="s">
        <v>27</v>
      </c>
      <c r="C25" s="44"/>
      <c r="D25" s="149"/>
      <c r="E25" s="487"/>
      <c r="F25" s="28">
        <v>300</v>
      </c>
    </row>
    <row r="26" spans="1:6" s="14" customFormat="1" ht="30">
      <c r="A26" s="89">
        <v>4740</v>
      </c>
      <c r="B26" s="25" t="s">
        <v>125</v>
      </c>
      <c r="C26" s="44"/>
      <c r="D26" s="149"/>
      <c r="E26" s="487"/>
      <c r="F26" s="28">
        <v>1200</v>
      </c>
    </row>
    <row r="27" spans="1:6" s="14" customFormat="1" ht="31.5" customHeight="1" thickBot="1">
      <c r="A27" s="496">
        <v>4750</v>
      </c>
      <c r="B27" s="323" t="s">
        <v>124</v>
      </c>
      <c r="C27" s="255"/>
      <c r="D27" s="324"/>
      <c r="E27" s="488"/>
      <c r="F27" s="309">
        <v>3500</v>
      </c>
    </row>
    <row r="28" spans="1:6" s="262" customFormat="1" ht="17.25" thickBot="1" thickTop="1">
      <c r="A28" s="54"/>
      <c r="B28" s="55" t="s">
        <v>28</v>
      </c>
      <c r="C28" s="252"/>
      <c r="D28" s="192">
        <f>D22</f>
        <v>5000</v>
      </c>
      <c r="E28" s="193">
        <f>E22+E11</f>
        <v>68114</v>
      </c>
      <c r="F28" s="90">
        <f>F22+F11</f>
        <v>73114</v>
      </c>
    </row>
    <row r="29" spans="1:6" ht="17.25" thickBot="1" thickTop="1">
      <c r="A29" s="264"/>
      <c r="B29" s="128" t="s">
        <v>29</v>
      </c>
      <c r="C29" s="492"/>
      <c r="D29" s="493"/>
      <c r="E29" s="494">
        <f>F28-E28</f>
        <v>5000</v>
      </c>
      <c r="F29" s="495"/>
    </row>
    <row r="30" ht="16.5" thickTop="1"/>
  </sheetData>
  <printOptions horizontalCentered="1"/>
  <pageMargins left="0" right="0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5" sqref="E5"/>
    </sheetView>
  </sheetViews>
  <sheetFormatPr defaultColWidth="9.00390625" defaultRowHeight="12.75"/>
  <cols>
    <col min="1" max="1" width="7.375" style="1" customWidth="1"/>
    <col min="2" max="2" width="38.75390625" style="1" customWidth="1"/>
    <col min="3" max="3" width="6.75390625" style="248" customWidth="1"/>
    <col min="4" max="4" width="13.625" style="2" hidden="1" customWidth="1"/>
    <col min="5" max="5" width="13.75390625" style="1" customWidth="1"/>
    <col min="6" max="6" width="12.875" style="1" customWidth="1"/>
    <col min="7" max="16384" width="10.00390625" style="1" customWidth="1"/>
  </cols>
  <sheetData>
    <row r="1" spans="3:7" s="8" customFormat="1" ht="14.25" customHeight="1">
      <c r="C1" s="258"/>
      <c r="D1" s="76"/>
      <c r="E1" s="3" t="s">
        <v>92</v>
      </c>
      <c r="G1" s="1"/>
    </row>
    <row r="2" spans="1:7" s="8" customFormat="1" ht="14.25" customHeight="1">
      <c r="A2" s="77"/>
      <c r="B2" s="78"/>
      <c r="C2" s="251"/>
      <c r="D2" s="9"/>
      <c r="E2" s="107" t="s">
        <v>129</v>
      </c>
      <c r="G2" s="1"/>
    </row>
    <row r="3" spans="1:7" s="8" customFormat="1" ht="14.25" customHeight="1">
      <c r="A3" s="77"/>
      <c r="B3" s="78"/>
      <c r="C3" s="251"/>
      <c r="D3" s="9"/>
      <c r="E3" s="107" t="s">
        <v>1</v>
      </c>
      <c r="G3" s="1"/>
    </row>
    <row r="4" spans="1:7" s="8" customFormat="1" ht="14.25" customHeight="1">
      <c r="A4" s="77"/>
      <c r="B4" s="78"/>
      <c r="C4" s="251"/>
      <c r="D4" s="9"/>
      <c r="E4" s="107" t="s">
        <v>130</v>
      </c>
      <c r="G4" s="1"/>
    </row>
    <row r="5" spans="1:7" s="8" customFormat="1" ht="14.25" customHeight="1">
      <c r="A5" s="77"/>
      <c r="B5" s="78"/>
      <c r="C5" s="251"/>
      <c r="D5" s="9"/>
      <c r="E5" s="7" t="s">
        <v>34</v>
      </c>
      <c r="F5" s="4"/>
      <c r="G5" s="3"/>
    </row>
    <row r="6" spans="1:7" s="8" customFormat="1" ht="96.75" customHeight="1">
      <c r="A6" s="5" t="s">
        <v>105</v>
      </c>
      <c r="B6" s="6"/>
      <c r="C6" s="250"/>
      <c r="D6" s="7"/>
      <c r="E6" s="7"/>
      <c r="F6" s="79"/>
      <c r="G6" s="3"/>
    </row>
    <row r="7" spans="1:7" s="8" customFormat="1" ht="24" customHeight="1" thickBot="1">
      <c r="A7" s="5"/>
      <c r="B7" s="6"/>
      <c r="C7" s="251"/>
      <c r="D7" s="9"/>
      <c r="E7" s="7"/>
      <c r="F7" s="247" t="s">
        <v>2</v>
      </c>
      <c r="G7" s="3"/>
    </row>
    <row r="8" spans="1:6" s="11" customFormat="1" ht="25.5" customHeight="1">
      <c r="A8" s="80" t="s">
        <v>3</v>
      </c>
      <c r="B8" s="10" t="s">
        <v>4</v>
      </c>
      <c r="C8" s="115" t="s">
        <v>5</v>
      </c>
      <c r="D8" s="146" t="s">
        <v>6</v>
      </c>
      <c r="E8" s="246" t="s">
        <v>7</v>
      </c>
      <c r="F8" s="81"/>
    </row>
    <row r="9" spans="1:6" s="11" customFormat="1" ht="15" customHeight="1">
      <c r="A9" s="82" t="s">
        <v>8</v>
      </c>
      <c r="B9" s="12"/>
      <c r="C9" s="261" t="s">
        <v>9</v>
      </c>
      <c r="D9" s="13" t="s">
        <v>10</v>
      </c>
      <c r="E9" s="189" t="s">
        <v>11</v>
      </c>
      <c r="F9" s="59" t="s">
        <v>10</v>
      </c>
    </row>
    <row r="10" spans="1:6" s="101" customFormat="1" ht="14.25" customHeight="1" thickBot="1">
      <c r="A10" s="239">
        <v>1</v>
      </c>
      <c r="B10" s="240">
        <v>2</v>
      </c>
      <c r="C10" s="240">
        <v>3</v>
      </c>
      <c r="D10" s="241">
        <v>4</v>
      </c>
      <c r="E10" s="243">
        <v>4</v>
      </c>
      <c r="F10" s="242">
        <v>5</v>
      </c>
    </row>
    <row r="11" spans="1:6" s="85" customFormat="1" ht="18.75" customHeight="1" thickBot="1" thickTop="1">
      <c r="A11" s="83">
        <v>852</v>
      </c>
      <c r="B11" s="84" t="s">
        <v>24</v>
      </c>
      <c r="C11" s="259" t="s">
        <v>25</v>
      </c>
      <c r="D11" s="147"/>
      <c r="E11" s="190">
        <f>E12</f>
        <v>580</v>
      </c>
      <c r="F11" s="29">
        <f>F12</f>
        <v>580</v>
      </c>
    </row>
    <row r="12" spans="1:6" s="85" customFormat="1" ht="17.25" customHeight="1" thickTop="1">
      <c r="A12" s="86">
        <v>85295</v>
      </c>
      <c r="B12" s="87" t="s">
        <v>22</v>
      </c>
      <c r="C12" s="260"/>
      <c r="D12" s="148"/>
      <c r="E12" s="191">
        <f>E13</f>
        <v>580</v>
      </c>
      <c r="F12" s="30">
        <f>F13</f>
        <v>580</v>
      </c>
    </row>
    <row r="13" spans="1:6" s="160" customFormat="1" ht="14.25" customHeight="1">
      <c r="A13" s="269"/>
      <c r="B13" s="270" t="s">
        <v>70</v>
      </c>
      <c r="C13" s="277"/>
      <c r="D13" s="278"/>
      <c r="E13" s="279">
        <f>SUM(E14:E16)</f>
        <v>580</v>
      </c>
      <c r="F13" s="272">
        <f>SUM(F14:F16)</f>
        <v>580</v>
      </c>
    </row>
    <row r="14" spans="1:6" s="14" customFormat="1" ht="15">
      <c r="A14" s="39">
        <v>4110</v>
      </c>
      <c r="B14" s="40" t="s">
        <v>42</v>
      </c>
      <c r="C14" s="280"/>
      <c r="D14" s="281"/>
      <c r="E14" s="282">
        <v>503</v>
      </c>
      <c r="F14" s="28"/>
    </row>
    <row r="15" spans="1:6" s="14" customFormat="1" ht="15">
      <c r="A15" s="39">
        <v>4120</v>
      </c>
      <c r="B15" s="43" t="s">
        <v>46</v>
      </c>
      <c r="C15" s="280"/>
      <c r="D15" s="281"/>
      <c r="E15" s="282">
        <v>77</v>
      </c>
      <c r="F15" s="28"/>
    </row>
    <row r="16" spans="1:6" s="14" customFormat="1" ht="15.75" thickBot="1">
      <c r="A16" s="39">
        <v>4170</v>
      </c>
      <c r="B16" s="43" t="s">
        <v>47</v>
      </c>
      <c r="C16" s="283"/>
      <c r="D16" s="284"/>
      <c r="E16" s="285"/>
      <c r="F16" s="28">
        <v>580</v>
      </c>
    </row>
    <row r="17" spans="1:6" s="73" customFormat="1" ht="18.75" customHeight="1" thickBot="1" thickTop="1">
      <c r="A17" s="54"/>
      <c r="B17" s="55" t="s">
        <v>28</v>
      </c>
      <c r="C17" s="252"/>
      <c r="D17" s="192"/>
      <c r="E17" s="193">
        <f>E11</f>
        <v>580</v>
      </c>
      <c r="F17" s="90">
        <f>F11</f>
        <v>580</v>
      </c>
    </row>
    <row r="18" spans="1:6" s="58" customFormat="1" ht="20.25" customHeight="1" hidden="1" thickBot="1" thickTop="1">
      <c r="A18" s="74"/>
      <c r="B18" s="56" t="s">
        <v>29</v>
      </c>
      <c r="C18" s="75"/>
      <c r="D18" s="57"/>
      <c r="E18" s="194">
        <f>F17-E17</f>
        <v>0</v>
      </c>
      <c r="F18" s="144"/>
    </row>
    <row r="19" ht="16.5" thickTop="1"/>
  </sheetData>
  <printOptions horizontalCentered="1"/>
  <pageMargins left="0" right="0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2008-11-20T10:44:09Z</cp:lastPrinted>
  <dcterms:created xsi:type="dcterms:W3CDTF">2008-10-27T14:27:44Z</dcterms:created>
  <dcterms:modified xsi:type="dcterms:W3CDTF">2008-11-26T07:40:11Z</dcterms:modified>
  <cp:category/>
  <cp:version/>
  <cp:contentType/>
  <cp:contentStatus/>
</cp:coreProperties>
</file>