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3"/>
  </bookViews>
  <sheets>
    <sheet name="Zał nr 1" sheetId="1" r:id="rId1"/>
    <sheet name="Zal 2" sheetId="2" r:id="rId2"/>
    <sheet name="zał nr 3" sheetId="3" r:id="rId3"/>
    <sheet name="Zał 4" sheetId="4" r:id="rId4"/>
  </sheets>
  <definedNames>
    <definedName name="_xlnm.Print_Titles" localSheetId="1">'Zal 2'!$8:$10</definedName>
    <definedName name="_xlnm.Print_Titles" localSheetId="0">'Zał nr 1'!$8:$10</definedName>
    <definedName name="_xlnm.Print_Titles" localSheetId="2">'zał nr 3'!$8:$10</definedName>
  </definedNames>
  <calcPr fullCalcOnLoad="1"/>
</workbook>
</file>

<file path=xl/sharedStrings.xml><?xml version="1.0" encoding="utf-8"?>
<sst xmlns="http://schemas.openxmlformats.org/spreadsheetml/2006/main" count="343" uniqueCount="154">
  <si>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</si>
  <si>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</si>
  <si>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</si>
  <si>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</si>
  <si>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</si>
  <si>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</si>
  <si>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</si>
  <si>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</si>
  <si>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</si>
  <si>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</si>
  <si>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 xml:space="preserve">Zwiększenia </t>
  </si>
  <si>
    <t>Zmniejszenia</t>
  </si>
  <si>
    <t>Zwiększenia</t>
  </si>
  <si>
    <t>IK</t>
  </si>
  <si>
    <t>Zakup usług obejmujących wykonanie ekspertyz, analiz i opinii</t>
  </si>
  <si>
    <t>Pozostała działalność</t>
  </si>
  <si>
    <t>Zakup materiałów i wyposażenia</t>
  </si>
  <si>
    <t>Zakup usług remontowych</t>
  </si>
  <si>
    <t>Zakup materiałów papierniczych do sprzętu drukarskiego i urządzeń kserograficznych</t>
  </si>
  <si>
    <t>Zakup usług pozostałych</t>
  </si>
  <si>
    <t>OŚWIATA I WYCHOWANIE</t>
  </si>
  <si>
    <t>E</t>
  </si>
  <si>
    <t>Szkoły podstawowe</t>
  </si>
  <si>
    <t>Wydatki osobowe niezaliczone do wynagrodzeń</t>
  </si>
  <si>
    <t>Wynagrodzenia osobowe pracowników</t>
  </si>
  <si>
    <t>Dodatkowe wynagrodzenie roczne</t>
  </si>
  <si>
    <t>Składki na Fundusz Pracy</t>
  </si>
  <si>
    <t>Zakup energii</t>
  </si>
  <si>
    <t>Opłaty z tytułu zakupu usług telekomunikacyjnych telefonii stacjonarnej</t>
  </si>
  <si>
    <t>Podróże służbowe zagraniczne</t>
  </si>
  <si>
    <t>Odpisy na ZFŚS</t>
  </si>
  <si>
    <t>Zakup pomocy naukowych , dydaktycznych i książek</t>
  </si>
  <si>
    <t>Zakup akcesoriów komputerowych, w tym programów i licencji</t>
  </si>
  <si>
    <t>Zakup usług dostępu do sieci Internet</t>
  </si>
  <si>
    <t>KS</t>
  </si>
  <si>
    <t>POMOC SPOŁECZNA</t>
  </si>
  <si>
    <t>Zakup usług zdrowotnych</t>
  </si>
  <si>
    <t>Ośrodki pomocy społecznej</t>
  </si>
  <si>
    <t>Wpłaty na PFRON</t>
  </si>
  <si>
    <t>Wynagrodzenia bezosobowe</t>
  </si>
  <si>
    <t>Podróże służbowe krajowe</t>
  </si>
  <si>
    <t>EDUKACYJNA OPIEKA WYCHOWAWCZA</t>
  </si>
  <si>
    <t>Świetlice szkolne</t>
  </si>
  <si>
    <t>Pomoc materialna dla uczniów</t>
  </si>
  <si>
    <t>GOSPODARKA KOMUNALNA I OCHRONA ŚRODOWISKA</t>
  </si>
  <si>
    <t>OGÓŁEM</t>
  </si>
  <si>
    <t>per saldo</t>
  </si>
  <si>
    <t>Gimnazja</t>
  </si>
  <si>
    <t>Dokształcanie i doskonalenie nauczycieli</t>
  </si>
  <si>
    <t>Dotacje celowe otrzymane z budżetu państwa na zadania bieżące z zakresu administracji rządowej oraz inne zadania zlecone ustawami realizowane przez powiat</t>
  </si>
  <si>
    <t>Załącznik nr 2 do Zarządzenia</t>
  </si>
  <si>
    <t>ZMIANY    PLANU DOCHODÓW I WYDATKÓW   NA  ZADANIA ZLECONE  GMINIE  Z ZAKRESU ADMINISTRACJI RZĄDOWEJ                             W  2007  ROKU</t>
  </si>
  <si>
    <t>Składki na ubezpieczenia społeczne</t>
  </si>
  <si>
    <t xml:space="preserve">Dotacje celowe otrzymane z budżetu państwa na realizację własnych zadań bieżących gmin </t>
  </si>
  <si>
    <t>Szkolenia pracowników niebędących członkami korpusu służby cywilnej</t>
  </si>
  <si>
    <t>Opłaty z tytułu zakupu usług telekomunikacyjnych telefonii komórkowej</t>
  </si>
  <si>
    <t>Dotacje celowe przekazane z budżetu państwa na realizację własnych zdań bieżących gmin</t>
  </si>
  <si>
    <t>Wydatki inwestycyjne jednostek budżetowych</t>
  </si>
  <si>
    <t xml:space="preserve">estetyzacja </t>
  </si>
  <si>
    <t>Licea ogólnokształcące</t>
  </si>
  <si>
    <t>Szkoły zawodowe</t>
  </si>
  <si>
    <t>Zakup usług pozostałych:</t>
  </si>
  <si>
    <t>Opłaty z tytułu zakupu usług telekomunikacyjnych  telefonii stacjonarnej</t>
  </si>
  <si>
    <t>ZMIANY  PLANU  DOCHODÓW I  WYDATKÓW NA  ZADANIA  ZLECONE POWIATOWI  Z ZAKRESU ADMINISTRACJI RZĄDOWEJ                                               W  2007  ROKU</t>
  </si>
  <si>
    <t>ADMINISTRACJA PUBLICZNA</t>
  </si>
  <si>
    <t>Komisje poborowe</t>
  </si>
  <si>
    <t>TRANSPORT I ŁĄCZNOŚĆ</t>
  </si>
  <si>
    <t>Drogi publiczne gminne</t>
  </si>
  <si>
    <t>ul. Krańcowa</t>
  </si>
  <si>
    <t>Osiedle Topolowe - drogi</t>
  </si>
  <si>
    <t>ul. Syrenki - Bohaterów Warszawy (dojazd do mieszkań socjalnych)</t>
  </si>
  <si>
    <t>Przeprawa przez Jezioro Jamno</t>
  </si>
  <si>
    <t>ul. Jarzębinowa - chodniki</t>
  </si>
  <si>
    <t>ul. Kamieniarska</t>
  </si>
  <si>
    <t>Budowa parkingu przy Rondzie Solidarności</t>
  </si>
  <si>
    <t>Boisko sportowe przy Szkole Podstawowej Nr 5</t>
  </si>
  <si>
    <t xml:space="preserve">Boisko sportowe przy Zespole Szkół Nr 13 </t>
  </si>
  <si>
    <t>Urzędy gmin</t>
  </si>
  <si>
    <t>OA</t>
  </si>
  <si>
    <r>
      <t>Wydatki inwestycyjne jednostek budżetowych -</t>
    </r>
    <r>
      <rPr>
        <i/>
        <sz val="10"/>
        <rFont val="Times New Roman"/>
        <family val="1"/>
      </rPr>
      <t xml:space="preserve"> wymiana okien w budynku przy ul. Mickiewicza</t>
    </r>
  </si>
  <si>
    <t>ul. Rzeczna (dojazd do Specjalnego Ośrodka Szkolno - Wychowawczego)</t>
  </si>
  <si>
    <t>Różne opłaty i składki</t>
  </si>
  <si>
    <t>BRM</t>
  </si>
  <si>
    <t>Ośrodek Adopcyjno - Opiekuńczy</t>
  </si>
  <si>
    <t>RÓŻNE ROZLICZENIA</t>
  </si>
  <si>
    <t>Fn</t>
  </si>
  <si>
    <t>Rezerwy ogólne i celowe</t>
  </si>
  <si>
    <t>KULTURA FIZYCZNA I SPORT</t>
  </si>
  <si>
    <t>Obiekty sportowe</t>
  </si>
  <si>
    <r>
      <t xml:space="preserve">Wydatki inwestycyjne jednostek budżetowych - </t>
    </r>
    <r>
      <rPr>
        <i/>
        <sz val="10"/>
        <rFont val="Times New Roman"/>
        <family val="1"/>
      </rPr>
      <t>Centralny Ośrodek Szkolenia Taekwondo</t>
    </r>
  </si>
  <si>
    <t>Oddziały przedszkolne w szkołach podstawowych</t>
  </si>
  <si>
    <t>E/IK</t>
  </si>
  <si>
    <r>
      <t>Zakup usług pozostałych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nauka pływania</t>
    </r>
  </si>
  <si>
    <t>Zakup pomocy naukowych, dydaktycznych i książek</t>
  </si>
  <si>
    <t>Szkolne schroniska młodzieżowe</t>
  </si>
  <si>
    <t>Dotacja podmiotowa z budżetu dla niepublicznej jednostki systemu oświaty</t>
  </si>
  <si>
    <r>
      <t xml:space="preserve">Dotacja podmiotowa z budżetu dla niepublicznej jednostki systemu oświaty - </t>
    </r>
    <r>
      <rPr>
        <i/>
        <sz val="10"/>
        <rFont val="Times New Roman"/>
        <family val="1"/>
      </rPr>
      <t>środki wydziałowe</t>
    </r>
  </si>
  <si>
    <t>Przedszkola</t>
  </si>
  <si>
    <t>OCHRONA ZDROWIA</t>
  </si>
  <si>
    <r>
      <t>Zakup usług pozostałych -</t>
    </r>
    <r>
      <rPr>
        <i/>
        <sz val="10"/>
        <rFont val="Times New Roman"/>
        <family val="1"/>
      </rPr>
      <t>likwidacja barier architektonicznych</t>
    </r>
  </si>
  <si>
    <r>
      <t>Wydatki inwestycyjne jednostek budżetowych -</t>
    </r>
    <r>
      <rPr>
        <i/>
        <sz val="10"/>
        <rFont val="Times New Roman"/>
        <family val="1"/>
      </rPr>
      <t xml:space="preserve"> likwidacja barier architektonicznych (modernizacja toalet w ZS Nr 12)</t>
    </r>
  </si>
  <si>
    <t>KULTURA I OCHRONA DZIEDZICTWA NARODOWEGO</t>
  </si>
  <si>
    <t>RO "Tysiąclecie"</t>
  </si>
  <si>
    <t>porządkowanie terenów i likwidacja nielegalnych wysypisk</t>
  </si>
  <si>
    <t>Dotacje celowe otrzymane z budżetu państwa na zadania bieżące realizowane przez powiat na podstawie porozumień z organami administracji rządowej</t>
  </si>
  <si>
    <t>SO</t>
  </si>
  <si>
    <t>Szkoły podstawowe specjalne</t>
  </si>
  <si>
    <t>Gimnazja specjalne</t>
  </si>
  <si>
    <t>Licea profilowane</t>
  </si>
  <si>
    <t>Szkoły zawodowe specjalne</t>
  </si>
  <si>
    <r>
      <t xml:space="preserve">Zakup usług pozostałych - </t>
    </r>
    <r>
      <rPr>
        <i/>
        <sz val="10"/>
        <rFont val="Times New Roman"/>
        <family val="1"/>
      </rPr>
      <t>nauka pływania</t>
    </r>
  </si>
  <si>
    <t xml:space="preserve">Zakup usług pozostałych </t>
  </si>
  <si>
    <t>Placówki wychowania przedszkolnego</t>
  </si>
  <si>
    <t>Stypendia dla uczniów</t>
  </si>
  <si>
    <t>Nagrody o charakterze szczególnym niezaliczone do wynagrodzeń</t>
  </si>
  <si>
    <t>Dotacje celowe przekazane z budżetu państwa na realizację zadań bieżących z zakresu administracji rządowej oraz innych zadań zleconych gminom ustawami</t>
  </si>
  <si>
    <t>Usługi opiekuńcze i specjalistyczne usługi opiekuńcze</t>
  </si>
  <si>
    <t xml:space="preserve"> - uzbrojenie ul. Austriackiej - działka 50</t>
  </si>
  <si>
    <t xml:space="preserve"> - uzbrojenie ul. Austriackiej - działka 39</t>
  </si>
  <si>
    <t xml:space="preserve"> - uzbrojenie ul. Austriackiej - działka 27</t>
  </si>
  <si>
    <t xml:space="preserve"> - zagospodarowanie podwórka ul. Moniuszki 11-13</t>
  </si>
  <si>
    <r>
      <t>Wydatki inwestycyjne jednostek budżetowych -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magistrala wodociągowa do Lubiatowa </t>
    </r>
  </si>
  <si>
    <r>
      <t>Wydatki inwestycyjne jednostek budżetowych -</t>
    </r>
    <r>
      <rPr>
        <b/>
        <sz val="11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Inwestycyjne inicjatywy społeczne:</t>
    </r>
  </si>
  <si>
    <t>RO "Bukowe"</t>
  </si>
  <si>
    <r>
      <t xml:space="preserve">Rezerwy </t>
    </r>
    <r>
      <rPr>
        <i/>
        <sz val="10"/>
        <rFont val="Times New Roman"/>
        <family val="1"/>
      </rPr>
      <t>(na inwestycje zakończone)</t>
    </r>
  </si>
  <si>
    <t>Placówki opiekuńczo - wychowawcze</t>
  </si>
  <si>
    <t>Jednostki specjalistycznego poradnictwa, mieszkania chronione i ośrodki interwencji kryzysowej</t>
  </si>
  <si>
    <t>Opłaty za administrowanie i czynsze za budynki, lokale i pomieszczenia garażowe</t>
  </si>
  <si>
    <t>Wydatki na zakupy inwestycyjne jednostek budżetowych</t>
  </si>
  <si>
    <r>
      <t xml:space="preserve">Wydatki na zakupy inwestycyjne jednostek budżetowych - </t>
    </r>
    <r>
      <rPr>
        <i/>
        <sz val="10"/>
        <rFont val="Times New Roman"/>
        <family val="1"/>
      </rPr>
      <t>kamery w Urzędzie Miejskim</t>
    </r>
  </si>
  <si>
    <r>
      <t xml:space="preserve">Wydatki na zakupy inwestycyjne jednostek budżetowych - </t>
    </r>
    <r>
      <rPr>
        <i/>
        <sz val="10"/>
        <rFont val="Times New Roman"/>
        <family val="1"/>
      </rPr>
      <t>drzwi wielopunktowe</t>
    </r>
  </si>
  <si>
    <r>
      <t>Zakup usług remontowych -</t>
    </r>
    <r>
      <rPr>
        <i/>
        <sz val="10"/>
        <rFont val="Times New Roman"/>
        <family val="1"/>
      </rPr>
      <t xml:space="preserve"> budowa sieci logicznej</t>
    </r>
  </si>
  <si>
    <r>
      <t xml:space="preserve">Zakup usług remontowych - </t>
    </r>
    <r>
      <rPr>
        <i/>
        <sz val="10"/>
        <rFont val="Times New Roman"/>
        <family val="1"/>
      </rPr>
      <t>remont schodów zewnętrznych</t>
    </r>
  </si>
  <si>
    <t>URZĘDY NACZELNYCH ORGANÓW WŁADZY PAŃSTWOWEJ, KONTROLI I OCHRONY PRAWA ORAZ SĄDOWNICTWA</t>
  </si>
  <si>
    <t>Wybory do Sejmu i Senatu</t>
  </si>
  <si>
    <r>
      <t xml:space="preserve">Zakup usług remontowych - </t>
    </r>
    <r>
      <rPr>
        <i/>
        <sz val="10"/>
        <rFont val="Times New Roman"/>
        <family val="1"/>
      </rPr>
      <t>wymiana okien w budynku przy ul. Mickiewicza</t>
    </r>
  </si>
  <si>
    <t>"Concerto Act2"</t>
  </si>
  <si>
    <t>RO "Jedliny"</t>
  </si>
  <si>
    <t>Osiedle Bukowe - drogi</t>
  </si>
  <si>
    <t>Osiedle Unii Europejskiej - drogi</t>
  </si>
  <si>
    <t>Przebudowa ul. Gnieźnieńska - 4 Marca - Połczyńska (budowa ul. Sybiraków)</t>
  </si>
  <si>
    <t>Opłaty z tytułu zakupu  usług telekomunikacyjnych telefonii stacjonarnej</t>
  </si>
  <si>
    <t>Dotacje celowe przekazane z budżetu państwa na zadania bieżące realizowane przez gminie na podstawie porozumień z organami administracji rządowej</t>
  </si>
  <si>
    <t xml:space="preserve">          Załącznik nr 3 do Zarządzenia</t>
  </si>
  <si>
    <t xml:space="preserve">          Prezydenta Miasta Koszalina</t>
  </si>
  <si>
    <t xml:space="preserve">          Załącznik nr 4 do Zarządzenia</t>
  </si>
  <si>
    <t>ZMIANY  PLANU  DOCHODÓW  I  WYDATKÓW  NA  ZADANIA  WŁASNE  POWIATU  W  2007  ROKU</t>
  </si>
  <si>
    <t>ZMIANY  PLANU  DOCHODÓW  I  WYDATKÓW  NA  ZADANIA  WŁASNE  GMINY  W  2007  ROKU</t>
  </si>
  <si>
    <r>
      <t>Wydatki inwestycyjne jednostek budżetowych</t>
    </r>
    <r>
      <rPr>
        <i/>
        <sz val="10"/>
        <rFont val="Times New Roman"/>
        <family val="1"/>
      </rPr>
      <t xml:space="preserve"> - wymiana okien w budynku MOPS</t>
    </r>
  </si>
  <si>
    <t xml:space="preserve">Zakup usług obejmujących wykonanie ekspertyz, analiz i opinii </t>
  </si>
  <si>
    <t>Nr  128 / 506 / 07</t>
  </si>
  <si>
    <t>z dnia  28 września 2007 r.</t>
  </si>
  <si>
    <t xml:space="preserve">          z dnia  28 września 2007 r.</t>
  </si>
  <si>
    <t xml:space="preserve">          Nr  128 / 506 / 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</si>
</sst>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5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0" fillId="0" borderId="7" xfId="20" applyNumberFormat="1" applyFont="1" applyFill="1" applyBorder="1" applyAlignment="1" applyProtection="1">
      <alignment vertical="center" wrapText="1"/>
      <protection locked="0"/>
    </xf>
    <xf numFmtId="164" fontId="9" fillId="0" borderId="16" xfId="20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164" fontId="9" fillId="0" borderId="19" xfId="20" applyNumberFormat="1" applyFont="1" applyFill="1" applyBorder="1" applyAlignment="1" applyProtection="1">
      <alignment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164" fontId="10" fillId="0" borderId="7" xfId="20" applyNumberFormat="1" applyFont="1" applyFill="1" applyBorder="1" applyAlignment="1" applyProtection="1">
      <alignment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1" fontId="10" fillId="0" borderId="6" xfId="0" applyNumberFormat="1" applyFont="1" applyFill="1" applyBorder="1" applyAlignment="1" applyProtection="1">
      <alignment horizontal="centerContinuous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164" fontId="10" fillId="0" borderId="37" xfId="20" applyNumberFormat="1" applyFont="1" applyFill="1" applyBorder="1" applyAlignment="1" applyProtection="1">
      <alignment vertical="center" wrapText="1"/>
      <protection locked="0"/>
    </xf>
    <xf numFmtId="1" fontId="9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9" xfId="20" applyNumberFormat="1" applyFont="1" applyFill="1" applyBorder="1" applyAlignment="1" applyProtection="1">
      <alignment vertical="center" wrapText="1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" fontId="10" fillId="0" borderId="41" xfId="0" applyNumberFormat="1" applyFont="1" applyFill="1" applyBorder="1" applyAlignment="1" applyProtection="1">
      <alignment horizontal="centerContinuous" vertical="center"/>
      <protection locked="0"/>
    </xf>
    <xf numFmtId="1" fontId="9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3" xfId="20" applyNumberFormat="1" applyFont="1" applyFill="1" applyBorder="1" applyAlignment="1" applyProtection="1">
      <alignment vertical="center" wrapText="1"/>
      <protection locked="0"/>
    </xf>
    <xf numFmtId="1" fontId="9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5" xfId="20" applyNumberFormat="1" applyFont="1" applyFill="1" applyBorder="1" applyAlignment="1" applyProtection="1">
      <alignment vertical="center" wrapText="1"/>
      <protection locked="0"/>
    </xf>
    <xf numFmtId="164" fontId="9" fillId="0" borderId="43" xfId="20" applyNumberFormat="1" applyFont="1" applyFill="1" applyBorder="1" applyAlignment="1" applyProtection="1">
      <alignment vertical="center" wrapText="1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12" fillId="0" borderId="37" xfId="20" applyNumberFormat="1" applyFont="1" applyFill="1" applyBorder="1" applyAlignment="1" applyProtection="1">
      <alignment vertical="center" wrapText="1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42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13" fillId="0" borderId="49" xfId="0" applyNumberFormat="1" applyFont="1" applyBorder="1" applyAlignment="1">
      <alignment horizontal="centerContinuous" vertical="center"/>
    </xf>
    <xf numFmtId="3" fontId="13" fillId="0" borderId="18" xfId="0" applyNumberFormat="1" applyFont="1" applyBorder="1" applyAlignment="1">
      <alignment horizontal="centerContinuous" vertical="center"/>
    </xf>
    <xf numFmtId="0" fontId="14" fillId="0" borderId="0" xfId="0" applyFont="1" applyAlignment="1">
      <alignment/>
    </xf>
    <xf numFmtId="164" fontId="9" fillId="0" borderId="32" xfId="20" applyNumberFormat="1" applyFont="1" applyFill="1" applyBorder="1" applyAlignment="1" applyProtection="1">
      <alignment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0" xfId="0" applyFont="1" applyBorder="1" applyAlignment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42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/>
    </xf>
    <xf numFmtId="0" fontId="19" fillId="0" borderId="46" xfId="0" applyFont="1" applyBorder="1" applyAlignment="1">
      <alignment vertical="center"/>
    </xf>
    <xf numFmtId="3" fontId="19" fillId="0" borderId="17" xfId="0" applyNumberFormat="1" applyFont="1" applyBorder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vertical="center"/>
      <protection locked="0"/>
    </xf>
    <xf numFmtId="0" fontId="9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/>
    </xf>
    <xf numFmtId="0" fontId="20" fillId="0" borderId="42" xfId="0" applyFont="1" applyBorder="1" applyAlignment="1">
      <alignment/>
    </xf>
    <xf numFmtId="0" fontId="19" fillId="0" borderId="17" xfId="0" applyFont="1" applyBorder="1" applyAlignment="1">
      <alignment vertical="center"/>
    </xf>
    <xf numFmtId="3" fontId="19" fillId="0" borderId="18" xfId="0" applyNumberFormat="1" applyFont="1" applyBorder="1" applyAlignment="1">
      <alignment horizontal="centerContinuous" vertical="center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19" xfId="0" applyNumberFormat="1" applyFont="1" applyFill="1" applyBorder="1" applyAlignment="1" applyProtection="1">
      <alignment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NumberFormat="1" applyFont="1" applyFill="1" applyBorder="1" applyAlignment="1" applyProtection="1">
      <alignment vertical="center" wrapText="1"/>
      <protection locked="0"/>
    </xf>
    <xf numFmtId="0" fontId="9" fillId="0" borderId="32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0" xfId="0" applyFont="1" applyBorder="1" applyAlignment="1">
      <alignment horizontal="center" vertical="center"/>
    </xf>
    <xf numFmtId="0" fontId="10" fillId="0" borderId="24" xfId="0" applyNumberFormat="1" applyFont="1" applyFill="1" applyBorder="1" applyAlignment="1" applyProtection="1">
      <alignment vertical="center"/>
      <protection locked="0"/>
    </xf>
    <xf numFmtId="0" fontId="9" fillId="0" borderId="35" xfId="0" applyNumberFormat="1" applyFont="1" applyFill="1" applyBorder="1" applyAlignment="1" applyProtection="1">
      <alignment vertical="center"/>
      <protection locked="0"/>
    </xf>
    <xf numFmtId="0" fontId="9" fillId="0" borderId="8" xfId="0" applyNumberFormat="1" applyFont="1" applyFill="1" applyBorder="1" applyAlignment="1" applyProtection="1">
      <alignment vertical="center"/>
      <protection locked="0"/>
    </xf>
    <xf numFmtId="0" fontId="19" fillId="0" borderId="25" xfId="0" applyFont="1" applyBorder="1" applyAlignment="1">
      <alignment vertical="center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56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3" fontId="7" fillId="0" borderId="49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9" fillId="0" borderId="33" xfId="0" applyNumberFormat="1" applyFont="1" applyFill="1" applyBorder="1" applyAlignment="1" applyProtection="1">
      <alignment vertical="center"/>
      <protection locked="0"/>
    </xf>
    <xf numFmtId="0" fontId="10" fillId="0" borderId="58" xfId="0" applyNumberFormat="1" applyFont="1" applyFill="1" applyBorder="1" applyAlignment="1" applyProtection="1">
      <alignment horizontal="center"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wrapText="1"/>
      <protection locked="0"/>
    </xf>
    <xf numFmtId="0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right" wrapText="1"/>
      <protection locked="0"/>
    </xf>
    <xf numFmtId="0" fontId="9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1" xfId="20" applyNumberFormat="1" applyFont="1" applyFill="1" applyBorder="1" applyAlignment="1" applyProtection="1">
      <alignment vertical="center" wrapText="1"/>
      <protection locked="0"/>
    </xf>
    <xf numFmtId="164" fontId="9" fillId="0" borderId="33" xfId="20" applyNumberFormat="1" applyFont="1" applyFill="1" applyBorder="1" applyAlignment="1" applyProtection="1">
      <alignment vertical="center" wrapText="1"/>
      <protection locked="0"/>
    </xf>
    <xf numFmtId="3" fontId="9" fillId="0" borderId="8" xfId="0" applyNumberFormat="1" applyFont="1" applyFill="1" applyBorder="1" applyAlignment="1" applyProtection="1">
      <alignment horizontal="right" wrapText="1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0" fontId="10" fillId="0" borderId="61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1" fontId="2" fillId="0" borderId="4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3" xfId="0" applyNumberFormat="1" applyFont="1" applyFill="1" applyBorder="1" applyAlignment="1" applyProtection="1">
      <alignment horizontal="center" vertical="center"/>
      <protection locked="0"/>
    </xf>
    <xf numFmtId="3" fontId="9" fillId="0" borderId="64" xfId="0" applyNumberFormat="1" applyFont="1" applyFill="1" applyBorder="1" applyAlignment="1" applyProtection="1">
      <alignment horizontal="right" wrapText="1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0" fontId="10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3" xfId="0" applyNumberFormat="1" applyFont="1" applyFill="1" applyBorder="1" applyAlignment="1" applyProtection="1">
      <alignment horizontal="center" vertical="center"/>
      <protection locked="0"/>
    </xf>
    <xf numFmtId="3" fontId="10" fillId="0" borderId="64" xfId="0" applyNumberFormat="1" applyFont="1" applyFill="1" applyBorder="1" applyAlignment="1" applyProtection="1">
      <alignment horizontal="right" wrapText="1"/>
      <protection locked="0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3" fontId="10" fillId="0" borderId="66" xfId="0" applyNumberFormat="1" applyFont="1" applyFill="1" applyBorder="1" applyAlignment="1" applyProtection="1">
      <alignment horizontal="right" vertical="center"/>
      <protection locked="0"/>
    </xf>
    <xf numFmtId="0" fontId="10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60" xfId="20" applyNumberFormat="1" applyFont="1" applyFill="1" applyBorder="1" applyAlignment="1" applyProtection="1">
      <alignment vertical="center" wrapText="1"/>
      <protection locked="0"/>
    </xf>
    <xf numFmtId="3" fontId="10" fillId="0" borderId="61" xfId="0" applyNumberFormat="1" applyFont="1" applyFill="1" applyBorder="1" applyAlignment="1" applyProtection="1">
      <alignment horizontal="right" wrapText="1"/>
      <protection locked="0"/>
    </xf>
    <xf numFmtId="3" fontId="9" fillId="0" borderId="24" xfId="0" applyNumberFormat="1" applyFont="1" applyFill="1" applyBorder="1" applyAlignment="1" applyProtection="1">
      <alignment horizontal="right" wrapText="1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0" fontId="10" fillId="0" borderId="62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0" fillId="0" borderId="64" xfId="0" applyNumberFormat="1" applyFont="1" applyFill="1" applyBorder="1" applyAlignment="1" applyProtection="1">
      <alignment horizontal="center" vertical="center"/>
      <protection locked="0"/>
    </xf>
    <xf numFmtId="0" fontId="10" fillId="0" borderId="63" xfId="0" applyNumberFormat="1" applyFont="1" applyFill="1" applyBorder="1" applyAlignment="1" applyProtection="1">
      <alignment vertical="center"/>
      <protection locked="0"/>
    </xf>
    <xf numFmtId="0" fontId="10" fillId="0" borderId="64" xfId="0" applyNumberFormat="1" applyFont="1" applyFill="1" applyBorder="1" applyAlignment="1" applyProtection="1">
      <alignment vertical="center"/>
      <protection locked="0"/>
    </xf>
    <xf numFmtId="0" fontId="10" fillId="0" borderId="69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58" xfId="0" applyNumberFormat="1" applyFont="1" applyFill="1" applyBorder="1" applyAlignment="1" applyProtection="1">
      <alignment horizontal="center" vertical="center"/>
      <protection locked="0"/>
    </xf>
    <xf numFmtId="0" fontId="9" fillId="0" borderId="69" xfId="0" applyNumberFormat="1" applyFont="1" applyFill="1" applyBorder="1" applyAlignment="1" applyProtection="1">
      <alignment horizontal="center" vertical="center"/>
      <protection locked="0"/>
    </xf>
    <xf numFmtId="0" fontId="9" fillId="0" borderId="70" xfId="0" applyNumberFormat="1" applyFont="1" applyFill="1" applyBorder="1" applyAlignment="1" applyProtection="1">
      <alignment horizontal="center" vertical="center"/>
      <protection locked="0"/>
    </xf>
    <xf numFmtId="0" fontId="9" fillId="0" borderId="69" xfId="0" applyNumberFormat="1" applyFont="1" applyFill="1" applyBorder="1" applyAlignment="1" applyProtection="1">
      <alignment vertical="center"/>
      <protection locked="0"/>
    </xf>
    <xf numFmtId="0" fontId="9" fillId="0" borderId="19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8" fillId="0" borderId="71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0" fontId="12" fillId="0" borderId="7" xfId="0" applyNumberFormat="1" applyFont="1" applyFill="1" applyBorder="1" applyAlignment="1" applyProtection="1">
      <alignment vertical="center" wrapText="1"/>
      <protection locked="0"/>
    </xf>
    <xf numFmtId="0" fontId="12" fillId="0" borderId="69" xfId="0" applyNumberFormat="1" applyFont="1" applyFill="1" applyBorder="1" applyAlignment="1" applyProtection="1">
      <alignment vertical="center" wrapText="1"/>
      <protection locked="0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0" fontId="9" fillId="0" borderId="73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73" xfId="0" applyNumberFormat="1" applyFont="1" applyFill="1" applyBorder="1" applyAlignment="1" applyProtection="1">
      <alignment horizontal="right" vertical="center"/>
      <protection locked="0"/>
    </xf>
    <xf numFmtId="3" fontId="9" fillId="0" borderId="73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0" fontId="12" fillId="0" borderId="70" xfId="0" applyNumberFormat="1" applyFont="1" applyFill="1" applyBorder="1" applyAlignment="1" applyProtection="1">
      <alignment horizontal="center" vertical="center"/>
      <protection locked="0"/>
    </xf>
    <xf numFmtId="3" fontId="12" fillId="0" borderId="72" xfId="0" applyNumberFormat="1" applyFont="1" applyFill="1" applyBorder="1" applyAlignment="1" applyProtection="1">
      <alignment horizontal="right" vertical="center"/>
      <protection locked="0"/>
    </xf>
    <xf numFmtId="3" fontId="12" fillId="0" borderId="73" xfId="0" applyNumberFormat="1" applyFont="1" applyFill="1" applyBorder="1" applyAlignment="1" applyProtection="1">
      <alignment horizontal="right" vertical="center"/>
      <protection locked="0"/>
    </xf>
    <xf numFmtId="164" fontId="12" fillId="0" borderId="7" xfId="20" applyNumberFormat="1" applyFont="1" applyFill="1" applyBorder="1" applyAlignment="1" applyProtection="1">
      <alignment vertical="center" wrapText="1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0" fontId="12" fillId="0" borderId="6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22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vertical="center" wrapText="1"/>
      <protection locked="0"/>
    </xf>
    <xf numFmtId="0" fontId="23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vertical="center" wrapText="1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8" xfId="0" applyNumberFormat="1" applyFont="1" applyFill="1" applyBorder="1" applyAlignment="1" applyProtection="1">
      <alignment horizontal="center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10" fillId="0" borderId="37" xfId="20" applyNumberFormat="1" applyFont="1" applyFill="1" applyBorder="1" applyAlignment="1" applyProtection="1">
      <alignment vertical="center" wrapText="1"/>
      <protection locked="0"/>
    </xf>
    <xf numFmtId="164" fontId="22" fillId="0" borderId="37" xfId="20" applyNumberFormat="1" applyFont="1" applyFill="1" applyBorder="1" applyAlignment="1" applyProtection="1">
      <alignment vertical="center" wrapText="1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22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60" xfId="0" applyNumberFormat="1" applyFont="1" applyFill="1" applyBorder="1" applyAlignment="1" applyProtection="1">
      <alignment vertical="center" wrapText="1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24" xfId="0" applyNumberFormat="1" applyFont="1" applyFill="1" applyBorder="1" applyAlignment="1" applyProtection="1">
      <alignment horizontal="center" vertical="center"/>
      <protection locked="0"/>
    </xf>
    <xf numFmtId="1" fontId="10" fillId="0" borderId="5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9" xfId="20" applyNumberFormat="1" applyFont="1" applyFill="1" applyBorder="1" applyAlignment="1" applyProtection="1">
      <alignment vertical="center" wrapText="1"/>
      <protection locked="0"/>
    </xf>
    <xf numFmtId="1" fontId="9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6" xfId="20" applyNumberFormat="1" applyFont="1" applyFill="1" applyBorder="1" applyAlignment="1" applyProtection="1">
      <alignment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1" fontId="9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9" xfId="20" applyNumberFormat="1" applyFont="1" applyFill="1" applyBorder="1" applyAlignment="1" applyProtection="1">
      <alignment vertical="center" wrapText="1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2" xfId="20" applyNumberFormat="1" applyFont="1" applyFill="1" applyBorder="1" applyAlignment="1" applyProtection="1">
      <alignment vertical="center" wrapText="1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1" fontId="10" fillId="0" borderId="41" xfId="0" applyNumberFormat="1" applyFont="1" applyFill="1" applyBorder="1" applyAlignment="1" applyProtection="1">
      <alignment horizontal="centerContinuous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164" fontId="9" fillId="0" borderId="39" xfId="20" applyNumberFormat="1" applyFont="1" applyFill="1" applyBorder="1" applyAlignment="1" applyProtection="1">
      <alignment vertical="center" wrapText="1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1" fontId="10" fillId="0" borderId="6" xfId="0" applyNumberFormat="1" applyFont="1" applyFill="1" applyBorder="1" applyAlignment="1" applyProtection="1">
      <alignment horizontal="centerContinuous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1" fontId="9" fillId="0" borderId="6" xfId="0" applyNumberFormat="1" applyFont="1" applyFill="1" applyBorder="1" applyAlignment="1" applyProtection="1">
      <alignment horizontal="centerContinuous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70" xfId="0" applyNumberFormat="1" applyFont="1" applyFill="1" applyBorder="1" applyAlignment="1" applyProtection="1">
      <alignment horizontal="right" vertical="center"/>
      <protection locked="0"/>
    </xf>
    <xf numFmtId="0" fontId="9" fillId="0" borderId="35" xfId="0" applyNumberFormat="1" applyFont="1" applyFill="1" applyBorder="1" applyAlignment="1" applyProtection="1">
      <alignment horizontal="right" vertical="center"/>
      <protection locked="0"/>
    </xf>
    <xf numFmtId="0" fontId="10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72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3" fontId="9" fillId="0" borderId="8" xfId="0" applyNumberFormat="1" applyFont="1" applyFill="1" applyBorder="1" applyAlignment="1" applyProtection="1">
      <alignment horizontal="right" wrapText="1"/>
      <protection locked="0"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0" fontId="9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7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vertical="center" wrapText="1"/>
      <protection locked="0"/>
    </xf>
    <xf numFmtId="0" fontId="10" fillId="0" borderId="60" xfId="0" applyNumberFormat="1" applyFont="1" applyFill="1" applyBorder="1" applyAlignment="1" applyProtection="1">
      <alignment vertical="center"/>
      <protection locked="0"/>
    </xf>
    <xf numFmtId="0" fontId="10" fillId="0" borderId="61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Border="1" applyAlignment="1">
      <alignment vertical="center"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61" xfId="0" applyNumberFormat="1" applyFont="1" applyFill="1" applyBorder="1" applyAlignment="1" applyProtection="1">
      <alignment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/>
      <protection locked="0"/>
    </xf>
    <xf numFmtId="1" fontId="12" fillId="0" borderId="6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0" fontId="10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164" fontId="9" fillId="0" borderId="45" xfId="20" applyNumberFormat="1" applyFont="1" applyFill="1" applyBorder="1" applyAlignment="1" applyProtection="1">
      <alignment vertical="center" wrapText="1"/>
      <protection locked="0"/>
    </xf>
    <xf numFmtId="1" fontId="9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9" xfId="20" applyNumberFormat="1" applyFont="1" applyFill="1" applyBorder="1" applyAlignment="1" applyProtection="1">
      <alignment vertical="center" wrapText="1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3" fontId="9" fillId="0" borderId="25" xfId="0" applyNumberFormat="1" applyFont="1" applyFill="1" applyBorder="1" applyAlignment="1" applyProtection="1">
      <alignment vertical="center" wrapText="1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10" fillId="0" borderId="61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 wrapText="1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70" xfId="0" applyNumberFormat="1" applyFont="1" applyFill="1" applyBorder="1" applyAlignment="1" applyProtection="1">
      <alignment vertical="center" wrapText="1"/>
      <protection locked="0"/>
    </xf>
    <xf numFmtId="3" fontId="10" fillId="0" borderId="73" xfId="0" applyNumberFormat="1" applyFont="1" applyFill="1" applyBorder="1" applyAlignment="1" applyProtection="1">
      <alignment vertical="center"/>
      <protection locked="0"/>
    </xf>
    <xf numFmtId="0" fontId="9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22" fillId="0" borderId="7" xfId="20" applyNumberFormat="1" applyFont="1" applyFill="1" applyBorder="1" applyAlignment="1" applyProtection="1">
      <alignment vertical="center" wrapText="1"/>
      <protection locked="0"/>
    </xf>
    <xf numFmtId="3" fontId="22" fillId="0" borderId="55" xfId="0" applyNumberFormat="1" applyFont="1" applyFill="1" applyBorder="1" applyAlignment="1" applyProtection="1">
      <alignment horizontal="right" vertical="center"/>
      <protection locked="0"/>
    </xf>
    <xf numFmtId="0" fontId="22" fillId="0" borderId="7" xfId="0" applyNumberFormat="1" applyFont="1" applyFill="1" applyBorder="1" applyAlignment="1" applyProtection="1">
      <alignment vertical="center" wrapText="1"/>
      <protection locked="0"/>
    </xf>
    <xf numFmtId="3" fontId="22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2" xfId="0" applyNumberFormat="1" applyFont="1" applyFill="1" applyBorder="1" applyAlignment="1" applyProtection="1">
      <alignment horizontal="center" vertical="center"/>
      <protection locked="0"/>
    </xf>
    <xf numFmtId="164" fontId="10" fillId="0" borderId="63" xfId="20" applyNumberFormat="1" applyFont="1" applyFill="1" applyBorder="1" applyAlignment="1" applyProtection="1">
      <alignment vertical="center" wrapText="1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1" fontId="10" fillId="0" borderId="7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1" xfId="0" applyNumberFormat="1" applyFont="1" applyFill="1" applyBorder="1" applyAlignment="1" applyProtection="1">
      <alignment horizontal="center" vertical="center"/>
      <protection locked="0"/>
    </xf>
    <xf numFmtId="164" fontId="10" fillId="0" borderId="63" xfId="20" applyNumberFormat="1" applyFont="1" applyFill="1" applyBorder="1" applyAlignment="1" applyProtection="1">
      <alignment vertical="center" wrapText="1"/>
      <protection locked="0"/>
    </xf>
    <xf numFmtId="1" fontId="9" fillId="0" borderId="7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8" xfId="20" applyNumberFormat="1" applyFont="1" applyFill="1" applyBorder="1" applyAlignment="1" applyProtection="1">
      <alignment vertical="center" wrapText="1"/>
      <protection locked="0"/>
    </xf>
    <xf numFmtId="0" fontId="9" fillId="0" borderId="69" xfId="0" applyNumberFormat="1" applyFont="1" applyFill="1" applyBorder="1" applyAlignment="1" applyProtection="1">
      <alignment horizontal="center" vertical="center"/>
      <protection locked="0"/>
    </xf>
    <xf numFmtId="0" fontId="9" fillId="0" borderId="70" xfId="0" applyNumberFormat="1" applyFont="1" applyFill="1" applyBorder="1" applyAlignment="1" applyProtection="1">
      <alignment horizontal="center" vertical="center"/>
      <protection locked="0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3" fontId="9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20" applyNumberFormat="1" applyFont="1" applyFill="1" applyBorder="1" applyAlignment="1" applyProtection="1">
      <alignment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0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69" xfId="0" applyNumberFormat="1" applyFont="1" applyFill="1" applyBorder="1" applyAlignment="1" applyProtection="1">
      <alignment horizontal="center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2" xfId="0" applyNumberFormat="1" applyFont="1" applyFill="1" applyBorder="1" applyAlignment="1" applyProtection="1">
      <alignment horizontal="right" vertical="center"/>
      <protection locked="0"/>
    </xf>
    <xf numFmtId="3" fontId="10" fillId="0" borderId="79" xfId="0" applyNumberFormat="1" applyFont="1" applyFill="1" applyBorder="1" applyAlignment="1" applyProtection="1">
      <alignment horizontal="right" vertical="center"/>
      <protection locked="0"/>
    </xf>
    <xf numFmtId="164" fontId="12" fillId="0" borderId="63" xfId="20" applyNumberFormat="1" applyFont="1" applyFill="1" applyBorder="1" applyAlignment="1" applyProtection="1">
      <alignment vertical="center" wrapText="1"/>
      <protection locked="0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0" fontId="18" fillId="0" borderId="54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0" fontId="8" fillId="0" borderId="81" xfId="0" applyNumberFormat="1" applyFont="1" applyFill="1" applyBorder="1" applyAlignment="1" applyProtection="1">
      <alignment horizontal="center" vertical="center"/>
      <protection locked="0"/>
    </xf>
    <xf numFmtId="3" fontId="9" fillId="0" borderId="82" xfId="0" applyNumberFormat="1" applyFont="1" applyFill="1" applyBorder="1" applyAlignment="1" applyProtection="1">
      <alignment horizontal="right" vertical="center"/>
      <protection locked="0"/>
    </xf>
    <xf numFmtId="3" fontId="9" fillId="0" borderId="83" xfId="0" applyNumberFormat="1" applyFont="1" applyFill="1" applyBorder="1" applyAlignment="1" applyProtection="1">
      <alignment horizontal="right" vertical="center"/>
      <protection locked="0"/>
    </xf>
    <xf numFmtId="3" fontId="10" fillId="0" borderId="84" xfId="0" applyNumberFormat="1" applyFont="1" applyFill="1" applyBorder="1" applyAlignment="1" applyProtection="1">
      <alignment horizontal="right" vertical="center"/>
      <protection locked="0"/>
    </xf>
    <xf numFmtId="0" fontId="10" fillId="0" borderId="84" xfId="0" applyNumberFormat="1" applyFont="1" applyFill="1" applyBorder="1" applyAlignment="1" applyProtection="1">
      <alignment horizontal="right" vertical="center"/>
      <protection locked="0"/>
    </xf>
    <xf numFmtId="3" fontId="4" fillId="0" borderId="85" xfId="0" applyNumberFormat="1" applyFont="1" applyBorder="1" applyAlignment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workbookViewId="0" topLeftCell="A1">
      <selection activeCell="D3" sqref="D3"/>
    </sheetView>
  </sheetViews>
  <sheetFormatPr defaultColWidth="9.00390625" defaultRowHeight="12.75"/>
  <cols>
    <col min="1" max="1" width="6.875" style="1" customWidth="1"/>
    <col min="2" max="2" width="39.875" style="1" customWidth="1"/>
    <col min="3" max="3" width="6.375" style="1" customWidth="1"/>
    <col min="4" max="6" width="13.25390625" style="1" customWidth="1"/>
    <col min="7" max="7" width="10.00390625" style="1" customWidth="1"/>
    <col min="8" max="8" width="13.875" style="1" customWidth="1"/>
    <col min="9" max="9" width="14.375" style="1" customWidth="1"/>
    <col min="10" max="16384" width="10.00390625" style="1" customWidth="1"/>
  </cols>
  <sheetData>
    <row r="1" ht="11.25" customHeight="1">
      <c r="E1" s="2" t="s">
        <v>0</v>
      </c>
    </row>
    <row r="2" spans="1:5" ht="11.25" customHeight="1">
      <c r="A2" s="3"/>
      <c r="B2" s="4"/>
      <c r="C2" s="5"/>
      <c r="D2" s="5"/>
      <c r="E2" s="6" t="s">
        <v>150</v>
      </c>
    </row>
    <row r="3" spans="1:5" ht="11.25" customHeight="1">
      <c r="A3" s="3"/>
      <c r="B3" s="4"/>
      <c r="C3" s="5"/>
      <c r="D3" s="5"/>
      <c r="E3" s="6" t="s">
        <v>1</v>
      </c>
    </row>
    <row r="4" spans="1:5" ht="14.25" customHeight="1">
      <c r="A4" s="3"/>
      <c r="B4" s="4"/>
      <c r="C4" s="5"/>
      <c r="D4" s="5"/>
      <c r="E4" s="7" t="s">
        <v>151</v>
      </c>
    </row>
    <row r="5" spans="1:5" ht="7.5" customHeight="1">
      <c r="A5" s="3"/>
      <c r="B5" s="4"/>
      <c r="C5" s="5"/>
      <c r="D5" s="5"/>
      <c r="E5" s="6"/>
    </row>
    <row r="6" spans="1:6" s="12" customFormat="1" ht="39.75" customHeight="1">
      <c r="A6" s="8" t="s">
        <v>147</v>
      </c>
      <c r="B6" s="9"/>
      <c r="C6" s="10"/>
      <c r="D6" s="10"/>
      <c r="E6" s="11"/>
      <c r="F6" s="11"/>
    </row>
    <row r="7" spans="1:6" s="12" customFormat="1" ht="18.75" customHeight="1" thickBot="1">
      <c r="A7" s="8"/>
      <c r="B7" s="9"/>
      <c r="C7" s="10"/>
      <c r="D7" s="10"/>
      <c r="F7" s="13" t="s">
        <v>2</v>
      </c>
    </row>
    <row r="8" spans="1:6" s="19" customFormat="1" ht="31.5">
      <c r="A8" s="14" t="s">
        <v>3</v>
      </c>
      <c r="B8" s="391" t="s">
        <v>4</v>
      </c>
      <c r="C8" s="15" t="s">
        <v>5</v>
      </c>
      <c r="D8" s="16" t="s">
        <v>6</v>
      </c>
      <c r="E8" s="17" t="s">
        <v>7</v>
      </c>
      <c r="F8" s="18"/>
    </row>
    <row r="9" spans="1:6" s="19" customFormat="1" ht="13.5" customHeight="1">
      <c r="A9" s="20" t="s">
        <v>8</v>
      </c>
      <c r="B9" s="392"/>
      <c r="C9" s="21" t="s">
        <v>9</v>
      </c>
      <c r="D9" s="22" t="s">
        <v>10</v>
      </c>
      <c r="E9" s="23" t="s">
        <v>11</v>
      </c>
      <c r="F9" s="24" t="s">
        <v>12</v>
      </c>
    </row>
    <row r="10" spans="1:6" s="30" customFormat="1" ht="13.5" customHeight="1" thickBot="1">
      <c r="A10" s="25">
        <v>1</v>
      </c>
      <c r="B10" s="26">
        <v>2</v>
      </c>
      <c r="C10" s="26">
        <v>3</v>
      </c>
      <c r="D10" s="27">
        <v>4</v>
      </c>
      <c r="E10" s="28">
        <v>5</v>
      </c>
      <c r="F10" s="29">
        <v>6</v>
      </c>
    </row>
    <row r="11" spans="1:6" s="34" customFormat="1" ht="20.25" customHeight="1" thickBot="1" thickTop="1">
      <c r="A11" s="218">
        <v>600</v>
      </c>
      <c r="B11" s="221" t="s">
        <v>66</v>
      </c>
      <c r="C11" s="219" t="s">
        <v>13</v>
      </c>
      <c r="D11" s="220"/>
      <c r="E11" s="231">
        <f>E12</f>
        <v>940000</v>
      </c>
      <c r="F11" s="237">
        <f>F12</f>
        <v>940000</v>
      </c>
    </row>
    <row r="12" spans="1:6" s="34" customFormat="1" ht="20.25" customHeight="1" thickTop="1">
      <c r="A12" s="217">
        <v>60016</v>
      </c>
      <c r="B12" s="222" t="s">
        <v>67</v>
      </c>
      <c r="C12" s="35"/>
      <c r="D12" s="74"/>
      <c r="E12" s="233">
        <f>E13</f>
        <v>940000</v>
      </c>
      <c r="F12" s="36">
        <f>F13</f>
        <v>940000</v>
      </c>
    </row>
    <row r="13" spans="1:6" s="40" customFormat="1" ht="18.75" customHeight="1">
      <c r="A13" s="37">
        <v>6050</v>
      </c>
      <c r="B13" s="228" t="s">
        <v>57</v>
      </c>
      <c r="C13" s="38"/>
      <c r="D13" s="64"/>
      <c r="E13" s="39">
        <f>SUM(E14:E24)</f>
        <v>940000</v>
      </c>
      <c r="F13" s="238">
        <f>SUM(F14:F24)</f>
        <v>940000</v>
      </c>
    </row>
    <row r="14" spans="1:6" s="40" customFormat="1" ht="14.25" customHeight="1">
      <c r="A14" s="37"/>
      <c r="B14" s="229" t="s">
        <v>68</v>
      </c>
      <c r="C14" s="38"/>
      <c r="D14" s="239"/>
      <c r="E14" s="240"/>
      <c r="F14" s="241">
        <v>80000</v>
      </c>
    </row>
    <row r="15" spans="1:6" s="40" customFormat="1" ht="15" customHeight="1">
      <c r="A15" s="37"/>
      <c r="B15" s="229" t="s">
        <v>69</v>
      </c>
      <c r="C15" s="38"/>
      <c r="D15" s="239"/>
      <c r="E15" s="240"/>
      <c r="F15" s="241">
        <v>600000</v>
      </c>
    </row>
    <row r="16" spans="1:6" s="40" customFormat="1" ht="28.5" customHeight="1">
      <c r="A16" s="37"/>
      <c r="B16" s="229" t="s">
        <v>70</v>
      </c>
      <c r="C16" s="38"/>
      <c r="D16" s="239"/>
      <c r="E16" s="240"/>
      <c r="F16" s="241">
        <v>50000</v>
      </c>
    </row>
    <row r="17" spans="1:6" s="40" customFormat="1" ht="27.75" customHeight="1">
      <c r="A17" s="37"/>
      <c r="B17" s="229" t="s">
        <v>80</v>
      </c>
      <c r="C17" s="38"/>
      <c r="D17" s="239"/>
      <c r="E17" s="240">
        <v>50000</v>
      </c>
      <c r="F17" s="241"/>
    </row>
    <row r="18" spans="1:6" s="40" customFormat="1" ht="15" customHeight="1">
      <c r="A18" s="37"/>
      <c r="B18" s="229" t="s">
        <v>71</v>
      </c>
      <c r="C18" s="38"/>
      <c r="D18" s="239"/>
      <c r="E18" s="240">
        <v>30000</v>
      </c>
      <c r="F18" s="241"/>
    </row>
    <row r="19" spans="1:6" s="40" customFormat="1" ht="15.75" customHeight="1">
      <c r="A19" s="37"/>
      <c r="B19" s="229" t="s">
        <v>72</v>
      </c>
      <c r="C19" s="38"/>
      <c r="D19" s="239"/>
      <c r="E19" s="240">
        <v>300000</v>
      </c>
      <c r="F19" s="241"/>
    </row>
    <row r="20" spans="1:6" s="40" customFormat="1" ht="15.75" customHeight="1">
      <c r="A20" s="37"/>
      <c r="B20" s="229" t="s">
        <v>73</v>
      </c>
      <c r="C20" s="38"/>
      <c r="D20" s="239"/>
      <c r="E20" s="240">
        <v>300000</v>
      </c>
      <c r="F20" s="241"/>
    </row>
    <row r="21" spans="1:6" s="40" customFormat="1" ht="15.75" customHeight="1">
      <c r="A21" s="37"/>
      <c r="B21" s="229" t="s">
        <v>74</v>
      </c>
      <c r="C21" s="38"/>
      <c r="D21" s="239"/>
      <c r="E21" s="240">
        <v>50000</v>
      </c>
      <c r="F21" s="241"/>
    </row>
    <row r="22" spans="1:6" s="40" customFormat="1" ht="15.75" customHeight="1">
      <c r="A22" s="37"/>
      <c r="B22" s="229" t="s">
        <v>138</v>
      </c>
      <c r="C22" s="38"/>
      <c r="D22" s="239"/>
      <c r="E22" s="240">
        <v>45000</v>
      </c>
      <c r="F22" s="241"/>
    </row>
    <row r="23" spans="1:6" s="40" customFormat="1" ht="15.75" customHeight="1">
      <c r="A23" s="37"/>
      <c r="B23" s="229" t="s">
        <v>139</v>
      </c>
      <c r="C23" s="38"/>
      <c r="D23" s="239"/>
      <c r="E23" s="240">
        <v>165000</v>
      </c>
      <c r="F23" s="241"/>
    </row>
    <row r="24" spans="1:6" s="40" customFormat="1" ht="27.75" customHeight="1" thickBot="1">
      <c r="A24" s="172"/>
      <c r="B24" s="230" t="s">
        <v>140</v>
      </c>
      <c r="C24" s="216"/>
      <c r="D24" s="242"/>
      <c r="E24" s="243"/>
      <c r="F24" s="244">
        <v>210000</v>
      </c>
    </row>
    <row r="25" spans="1:6" s="34" customFormat="1" ht="21.75" customHeight="1" thickBot="1" thickTop="1">
      <c r="A25" s="250">
        <v>750</v>
      </c>
      <c r="B25" s="254" t="s">
        <v>64</v>
      </c>
      <c r="C25" s="31"/>
      <c r="D25" s="251"/>
      <c r="E25" s="32">
        <f>E26+E36</f>
        <v>200786</v>
      </c>
      <c r="F25" s="33">
        <f>F26+F36</f>
        <v>200786</v>
      </c>
    </row>
    <row r="26" spans="1:6" s="34" customFormat="1" ht="20.25" customHeight="1" thickTop="1">
      <c r="A26" s="217">
        <v>75023</v>
      </c>
      <c r="B26" s="252" t="s">
        <v>77</v>
      </c>
      <c r="C26" s="35" t="s">
        <v>78</v>
      </c>
      <c r="D26" s="253"/>
      <c r="E26" s="233">
        <f>SUM(E27:E35)</f>
        <v>200000</v>
      </c>
      <c r="F26" s="36">
        <f>SUM(F27:F35)</f>
        <v>200000</v>
      </c>
    </row>
    <row r="27" spans="1:6" s="40" customFormat="1" ht="17.25" customHeight="1">
      <c r="A27" s="37">
        <v>4210</v>
      </c>
      <c r="B27" s="228" t="s">
        <v>16</v>
      </c>
      <c r="C27" s="38"/>
      <c r="D27" s="258"/>
      <c r="E27" s="39"/>
      <c r="F27" s="238">
        <v>13950</v>
      </c>
    </row>
    <row r="28" spans="1:6" s="40" customFormat="1" ht="28.5" customHeight="1">
      <c r="A28" s="37">
        <v>4270</v>
      </c>
      <c r="B28" s="228" t="s">
        <v>135</v>
      </c>
      <c r="C28" s="38"/>
      <c r="D28" s="239"/>
      <c r="E28" s="39">
        <v>131000</v>
      </c>
      <c r="F28" s="238"/>
    </row>
    <row r="29" spans="1:6" s="40" customFormat="1" ht="29.25" customHeight="1">
      <c r="A29" s="37">
        <v>4270</v>
      </c>
      <c r="B29" s="228" t="s">
        <v>131</v>
      </c>
      <c r="C29" s="38"/>
      <c r="D29" s="239"/>
      <c r="E29" s="39"/>
      <c r="F29" s="238">
        <v>50000</v>
      </c>
    </row>
    <row r="30" spans="1:6" s="40" customFormat="1" ht="28.5" customHeight="1">
      <c r="A30" s="37">
        <v>4270</v>
      </c>
      <c r="B30" s="228" t="s">
        <v>132</v>
      </c>
      <c r="C30" s="38"/>
      <c r="D30" s="239"/>
      <c r="E30" s="39">
        <v>50000</v>
      </c>
      <c r="F30" s="238"/>
    </row>
    <row r="31" spans="1:6" s="40" customFormat="1" ht="16.5" customHeight="1">
      <c r="A31" s="37">
        <v>4300</v>
      </c>
      <c r="B31" s="228" t="s">
        <v>19</v>
      </c>
      <c r="C31" s="38"/>
      <c r="D31" s="239"/>
      <c r="E31" s="39">
        <v>14000</v>
      </c>
      <c r="F31" s="238"/>
    </row>
    <row r="32" spans="1:6" s="40" customFormat="1" ht="15.75" customHeight="1">
      <c r="A32" s="37">
        <v>4430</v>
      </c>
      <c r="B32" s="228" t="s">
        <v>81</v>
      </c>
      <c r="C32" s="38"/>
      <c r="D32" s="239"/>
      <c r="E32" s="39"/>
      <c r="F32" s="238">
        <v>50</v>
      </c>
    </row>
    <row r="33" spans="1:6" s="40" customFormat="1" ht="29.25" customHeight="1">
      <c r="A33" s="37">
        <v>6050</v>
      </c>
      <c r="B33" s="228" t="s">
        <v>79</v>
      </c>
      <c r="C33" s="38"/>
      <c r="D33" s="239"/>
      <c r="E33" s="39"/>
      <c r="F33" s="238">
        <v>131000</v>
      </c>
    </row>
    <row r="34" spans="1:6" s="40" customFormat="1" ht="29.25" customHeight="1">
      <c r="A34" s="37">
        <v>6060</v>
      </c>
      <c r="B34" s="78" t="s">
        <v>129</v>
      </c>
      <c r="C34" s="38"/>
      <c r="D34" s="239"/>
      <c r="E34" s="39">
        <v>5000</v>
      </c>
      <c r="F34" s="238"/>
    </row>
    <row r="35" spans="1:6" s="40" customFormat="1" ht="29.25" customHeight="1">
      <c r="A35" s="37">
        <v>6060</v>
      </c>
      <c r="B35" s="78" t="s">
        <v>130</v>
      </c>
      <c r="C35" s="38"/>
      <c r="D35" s="239"/>
      <c r="E35" s="39"/>
      <c r="F35" s="238">
        <v>5000</v>
      </c>
    </row>
    <row r="36" spans="1:6" s="34" customFormat="1" ht="21.75" customHeight="1">
      <c r="A36" s="259">
        <v>75095</v>
      </c>
      <c r="B36" s="260" t="s">
        <v>15</v>
      </c>
      <c r="C36" s="261" t="s">
        <v>82</v>
      </c>
      <c r="D36" s="262"/>
      <c r="E36" s="263">
        <f>E37+E42</f>
        <v>786</v>
      </c>
      <c r="F36" s="264">
        <f>F37+F42</f>
        <v>786</v>
      </c>
    </row>
    <row r="37" spans="1:6" s="34" customFormat="1" ht="13.5" customHeight="1">
      <c r="A37" s="255"/>
      <c r="B37" s="355" t="s">
        <v>123</v>
      </c>
      <c r="C37" s="105"/>
      <c r="D37" s="272"/>
      <c r="E37" s="356">
        <f>SUM(E38:E41)</f>
        <v>764</v>
      </c>
      <c r="F37" s="268">
        <f>SUM(F38:F41)</f>
        <v>764</v>
      </c>
    </row>
    <row r="38" spans="1:6" s="40" customFormat="1" ht="18" customHeight="1">
      <c r="A38" s="37">
        <v>4170</v>
      </c>
      <c r="B38" s="228" t="s">
        <v>39</v>
      </c>
      <c r="C38" s="38"/>
      <c r="D38" s="239"/>
      <c r="E38" s="39">
        <v>440</v>
      </c>
      <c r="F38" s="238"/>
    </row>
    <row r="39" spans="1:6" s="40" customFormat="1" ht="17.25" customHeight="1">
      <c r="A39" s="37">
        <v>4210</v>
      </c>
      <c r="B39" s="228" t="s">
        <v>16</v>
      </c>
      <c r="C39" s="38"/>
      <c r="D39" s="239"/>
      <c r="E39" s="39">
        <v>324</v>
      </c>
      <c r="F39" s="238"/>
    </row>
    <row r="40" spans="1:6" s="40" customFormat="1" ht="18" customHeight="1">
      <c r="A40" s="37">
        <v>4300</v>
      </c>
      <c r="B40" s="228" t="s">
        <v>19</v>
      </c>
      <c r="C40" s="38"/>
      <c r="D40" s="239"/>
      <c r="E40" s="39"/>
      <c r="F40" s="238">
        <v>440</v>
      </c>
    </row>
    <row r="41" spans="1:6" s="40" customFormat="1" ht="30" customHeight="1">
      <c r="A41" s="37">
        <v>4750</v>
      </c>
      <c r="B41" s="228" t="s">
        <v>32</v>
      </c>
      <c r="C41" s="38"/>
      <c r="D41" s="239"/>
      <c r="E41" s="39"/>
      <c r="F41" s="238">
        <v>324</v>
      </c>
    </row>
    <row r="42" spans="1:6" s="34" customFormat="1" ht="17.25" customHeight="1">
      <c r="A42" s="255"/>
      <c r="B42" s="355" t="s">
        <v>137</v>
      </c>
      <c r="C42" s="105"/>
      <c r="D42" s="272"/>
      <c r="E42" s="356">
        <f>E43</f>
        <v>22</v>
      </c>
      <c r="F42" s="268">
        <f>F44</f>
        <v>22</v>
      </c>
    </row>
    <row r="43" spans="1:6" s="40" customFormat="1" ht="30" customHeight="1">
      <c r="A43" s="37">
        <v>4370</v>
      </c>
      <c r="B43" s="228" t="s">
        <v>141</v>
      </c>
      <c r="C43" s="38"/>
      <c r="D43" s="239"/>
      <c r="E43" s="39">
        <v>22</v>
      </c>
      <c r="F43" s="238"/>
    </row>
    <row r="44" spans="1:6" s="40" customFormat="1" ht="29.25" customHeight="1" thickBot="1">
      <c r="A44" s="37">
        <v>4400</v>
      </c>
      <c r="B44" s="228" t="s">
        <v>127</v>
      </c>
      <c r="C44" s="38"/>
      <c r="D44" s="239"/>
      <c r="E44" s="39"/>
      <c r="F44" s="238">
        <v>22</v>
      </c>
    </row>
    <row r="45" spans="1:6" s="34" customFormat="1" ht="20.25" customHeight="1" thickBot="1" thickTop="1">
      <c r="A45" s="250">
        <v>758</v>
      </c>
      <c r="B45" s="254" t="s">
        <v>84</v>
      </c>
      <c r="C45" s="31" t="s">
        <v>85</v>
      </c>
      <c r="D45" s="251"/>
      <c r="E45" s="32">
        <f>E46</f>
        <v>17000</v>
      </c>
      <c r="F45" s="33"/>
    </row>
    <row r="46" spans="1:6" s="34" customFormat="1" ht="19.5" customHeight="1" thickTop="1">
      <c r="A46" s="255">
        <v>75818</v>
      </c>
      <c r="B46" s="256" t="s">
        <v>86</v>
      </c>
      <c r="C46" s="105"/>
      <c r="D46" s="272"/>
      <c r="E46" s="257">
        <f>E47</f>
        <v>17000</v>
      </c>
      <c r="F46" s="107"/>
    </row>
    <row r="47" spans="1:6" s="40" customFormat="1" ht="16.5" customHeight="1" thickBot="1">
      <c r="A47" s="247">
        <v>4810</v>
      </c>
      <c r="B47" s="269" t="s">
        <v>124</v>
      </c>
      <c r="C47" s="248"/>
      <c r="D47" s="249"/>
      <c r="E47" s="270">
        <v>17000</v>
      </c>
      <c r="F47" s="271"/>
    </row>
    <row r="48" spans="1:9" s="44" customFormat="1" ht="20.25" customHeight="1" thickBot="1" thickTop="1">
      <c r="A48" s="41">
        <v>801</v>
      </c>
      <c r="B48" s="55" t="s">
        <v>20</v>
      </c>
      <c r="C48" s="42"/>
      <c r="D48" s="56">
        <f>D49+D70+D79+D95+D99</f>
        <v>111000</v>
      </c>
      <c r="E48" s="43">
        <f>E49+E70+E76+E79+E95+E99</f>
        <v>254875</v>
      </c>
      <c r="F48" s="206">
        <f>F49+F70+F76+F79+F95+F99</f>
        <v>365875</v>
      </c>
      <c r="H48" s="57"/>
      <c r="I48" s="57"/>
    </row>
    <row r="49" spans="1:6" s="44" customFormat="1" ht="15" thickTop="1">
      <c r="A49" s="58">
        <v>80101</v>
      </c>
      <c r="B49" s="59" t="s">
        <v>22</v>
      </c>
      <c r="C49" s="60" t="s">
        <v>91</v>
      </c>
      <c r="D49" s="117"/>
      <c r="E49" s="61">
        <f>SUM(E50:E67)</f>
        <v>179737</v>
      </c>
      <c r="F49" s="62">
        <f>SUM(F50:F67)</f>
        <v>196385</v>
      </c>
    </row>
    <row r="50" spans="1:6" s="44" customFormat="1" ht="17.25" customHeight="1">
      <c r="A50" s="47">
        <v>3020</v>
      </c>
      <c r="B50" s="54" t="s">
        <v>23</v>
      </c>
      <c r="C50" s="48"/>
      <c r="D50" s="141"/>
      <c r="E50" s="50"/>
      <c r="F50" s="66">
        <v>12195</v>
      </c>
    </row>
    <row r="51" spans="1:6" s="44" customFormat="1" ht="15">
      <c r="A51" s="47">
        <v>4010</v>
      </c>
      <c r="B51" s="63" t="s">
        <v>24</v>
      </c>
      <c r="C51" s="48"/>
      <c r="D51" s="141"/>
      <c r="E51" s="50">
        <v>5667</v>
      </c>
      <c r="F51" s="66"/>
    </row>
    <row r="52" spans="1:6" s="44" customFormat="1" ht="15">
      <c r="A52" s="47">
        <v>4040</v>
      </c>
      <c r="B52" s="63" t="s">
        <v>25</v>
      </c>
      <c r="C52" s="48"/>
      <c r="D52" s="141"/>
      <c r="E52" s="50"/>
      <c r="F52" s="66">
        <v>3600</v>
      </c>
    </row>
    <row r="53" spans="1:6" s="40" customFormat="1" ht="15">
      <c r="A53" s="37">
        <v>4140</v>
      </c>
      <c r="B53" s="63" t="s">
        <v>38</v>
      </c>
      <c r="C53" s="38"/>
      <c r="D53" s="64"/>
      <c r="E53" s="39">
        <v>4020</v>
      </c>
      <c r="F53" s="65"/>
    </row>
    <row r="54" spans="1:6" s="40" customFormat="1" ht="15">
      <c r="A54" s="37">
        <v>4210</v>
      </c>
      <c r="B54" s="63" t="s">
        <v>16</v>
      </c>
      <c r="C54" s="38"/>
      <c r="D54" s="64"/>
      <c r="E54" s="39"/>
      <c r="F54" s="65">
        <v>6880</v>
      </c>
    </row>
    <row r="55" spans="1:6" s="46" customFormat="1" ht="15">
      <c r="A55" s="47">
        <v>4260</v>
      </c>
      <c r="B55" s="46" t="s">
        <v>27</v>
      </c>
      <c r="C55" s="48"/>
      <c r="D55" s="49"/>
      <c r="E55" s="73">
        <v>8570</v>
      </c>
      <c r="F55" s="66"/>
    </row>
    <row r="56" spans="1:6" s="46" customFormat="1" ht="15">
      <c r="A56" s="47">
        <v>4270</v>
      </c>
      <c r="B56" s="46" t="s">
        <v>17</v>
      </c>
      <c r="C56" s="48"/>
      <c r="D56" s="49"/>
      <c r="F56" s="66">
        <v>10600</v>
      </c>
    </row>
    <row r="57" spans="1:6" s="46" customFormat="1" ht="15">
      <c r="A57" s="76">
        <v>4280</v>
      </c>
      <c r="B57" s="78" t="s">
        <v>36</v>
      </c>
      <c r="C57" s="48"/>
      <c r="D57" s="49"/>
      <c r="E57" s="46">
        <v>500</v>
      </c>
      <c r="F57" s="66"/>
    </row>
    <row r="58" spans="1:6" s="46" customFormat="1" ht="15">
      <c r="A58" s="47">
        <v>4350</v>
      </c>
      <c r="B58" s="63" t="s">
        <v>33</v>
      </c>
      <c r="C58" s="48"/>
      <c r="D58" s="49"/>
      <c r="E58" s="50">
        <v>80</v>
      </c>
      <c r="F58" s="66"/>
    </row>
    <row r="59" spans="1:6" s="46" customFormat="1" ht="30">
      <c r="A59" s="47">
        <v>4370</v>
      </c>
      <c r="B59" s="54" t="s">
        <v>28</v>
      </c>
      <c r="C59" s="48"/>
      <c r="D59" s="49"/>
      <c r="E59" s="50">
        <v>2900</v>
      </c>
      <c r="F59" s="66"/>
    </row>
    <row r="60" spans="1:6" s="46" customFormat="1" ht="30">
      <c r="A60" s="47">
        <v>4390</v>
      </c>
      <c r="B60" s="54" t="s">
        <v>14</v>
      </c>
      <c r="C60" s="48"/>
      <c r="D60" s="49"/>
      <c r="E60" s="50">
        <v>2800</v>
      </c>
      <c r="F60" s="66"/>
    </row>
    <row r="61" spans="1:6" s="46" customFormat="1" ht="15">
      <c r="A61" s="47">
        <v>4410</v>
      </c>
      <c r="B61" s="54" t="s">
        <v>40</v>
      </c>
      <c r="C61" s="48"/>
      <c r="D61" s="49"/>
      <c r="E61" s="50"/>
      <c r="F61" s="66">
        <v>590</v>
      </c>
    </row>
    <row r="62" spans="1:6" s="46" customFormat="1" ht="15">
      <c r="A62" s="47">
        <v>4420</v>
      </c>
      <c r="B62" s="54" t="s">
        <v>29</v>
      </c>
      <c r="C62" s="48"/>
      <c r="D62" s="49"/>
      <c r="E62" s="50">
        <v>2300</v>
      </c>
      <c r="F62" s="66"/>
    </row>
    <row r="63" spans="1:6" s="46" customFormat="1" ht="15">
      <c r="A63" s="47">
        <v>4440</v>
      </c>
      <c r="B63" s="54" t="s">
        <v>30</v>
      </c>
      <c r="C63" s="48"/>
      <c r="D63" s="49"/>
      <c r="E63" s="50"/>
      <c r="F63" s="66">
        <v>11740</v>
      </c>
    </row>
    <row r="64" spans="1:6" s="46" customFormat="1" ht="30">
      <c r="A64" s="47">
        <v>4700</v>
      </c>
      <c r="B64" s="54" t="s">
        <v>54</v>
      </c>
      <c r="C64" s="48"/>
      <c r="D64" s="49"/>
      <c r="E64" s="50">
        <v>800</v>
      </c>
      <c r="F64" s="66"/>
    </row>
    <row r="65" spans="1:6" s="46" customFormat="1" ht="31.5" customHeight="1">
      <c r="A65" s="47">
        <v>4740</v>
      </c>
      <c r="B65" s="54" t="s">
        <v>18</v>
      </c>
      <c r="C65" s="48"/>
      <c r="D65" s="49"/>
      <c r="E65" s="50">
        <v>2100</v>
      </c>
      <c r="F65" s="66"/>
    </row>
    <row r="66" spans="1:6" s="46" customFormat="1" ht="32.25" customHeight="1">
      <c r="A66" s="47">
        <v>4750</v>
      </c>
      <c r="B66" s="54" t="s">
        <v>32</v>
      </c>
      <c r="C66" s="48"/>
      <c r="D66" s="49"/>
      <c r="E66" s="50"/>
      <c r="F66" s="66">
        <v>780</v>
      </c>
    </row>
    <row r="67" spans="1:6" s="46" customFormat="1" ht="14.25" customHeight="1">
      <c r="A67" s="47">
        <v>6050</v>
      </c>
      <c r="B67" s="228" t="s">
        <v>57</v>
      </c>
      <c r="C67" s="48" t="s">
        <v>13</v>
      </c>
      <c r="D67" s="49"/>
      <c r="E67" s="50">
        <f>E68</f>
        <v>150000</v>
      </c>
      <c r="F67" s="66">
        <f>F69</f>
        <v>150000</v>
      </c>
    </row>
    <row r="68" spans="1:6" s="46" customFormat="1" ht="12.75" customHeight="1">
      <c r="A68" s="47"/>
      <c r="B68" s="245" t="s">
        <v>75</v>
      </c>
      <c r="C68" s="48"/>
      <c r="D68" s="49"/>
      <c r="E68" s="240">
        <v>150000</v>
      </c>
      <c r="F68" s="246"/>
    </row>
    <row r="69" spans="1:6" s="46" customFormat="1" ht="16.5" customHeight="1">
      <c r="A69" s="207"/>
      <c r="B69" s="380" t="s">
        <v>76</v>
      </c>
      <c r="C69" s="196"/>
      <c r="D69" s="213"/>
      <c r="E69" s="381"/>
      <c r="F69" s="382">
        <v>150000</v>
      </c>
    </row>
    <row r="70" spans="1:6" s="34" customFormat="1" ht="30.75" customHeight="1">
      <c r="A70" s="259">
        <v>80103</v>
      </c>
      <c r="B70" s="283" t="s">
        <v>90</v>
      </c>
      <c r="C70" s="261" t="s">
        <v>21</v>
      </c>
      <c r="D70" s="282"/>
      <c r="E70" s="263">
        <f>E71</f>
        <v>550</v>
      </c>
      <c r="F70" s="284">
        <f>SUM(F71:F75)</f>
        <v>5400</v>
      </c>
    </row>
    <row r="71" spans="1:6" s="40" customFormat="1" ht="30.75" customHeight="1">
      <c r="A71" s="247">
        <v>2540</v>
      </c>
      <c r="B71" s="201" t="s">
        <v>96</v>
      </c>
      <c r="C71" s="248"/>
      <c r="D71" s="361"/>
      <c r="E71" s="270">
        <v>550</v>
      </c>
      <c r="F71" s="285"/>
    </row>
    <row r="72" spans="1:6" s="40" customFormat="1" ht="28.5" customHeight="1">
      <c r="A72" s="37">
        <v>2540</v>
      </c>
      <c r="B72" s="63" t="s">
        <v>95</v>
      </c>
      <c r="C72" s="38"/>
      <c r="D72" s="64"/>
      <c r="E72" s="39"/>
      <c r="F72" s="65">
        <v>550</v>
      </c>
    </row>
    <row r="73" spans="1:6" s="46" customFormat="1" ht="15.75" customHeight="1">
      <c r="A73" s="47">
        <v>4140</v>
      </c>
      <c r="B73" s="63" t="s">
        <v>38</v>
      </c>
      <c r="C73" s="48"/>
      <c r="D73" s="49"/>
      <c r="E73" s="39"/>
      <c r="F73" s="65">
        <v>50</v>
      </c>
    </row>
    <row r="74" spans="1:6" s="46" customFormat="1" ht="14.25" customHeight="1">
      <c r="A74" s="47">
        <v>4210</v>
      </c>
      <c r="B74" s="63" t="s">
        <v>16</v>
      </c>
      <c r="C74" s="48"/>
      <c r="D74" s="49"/>
      <c r="E74" s="39"/>
      <c r="F74" s="65">
        <v>4600</v>
      </c>
    </row>
    <row r="75" spans="1:6" s="46" customFormat="1" ht="16.5" customHeight="1">
      <c r="A75" s="207">
        <v>4440</v>
      </c>
      <c r="B75" s="54" t="s">
        <v>30</v>
      </c>
      <c r="C75" s="196"/>
      <c r="D75" s="213"/>
      <c r="E75" s="286"/>
      <c r="F75" s="287">
        <v>200</v>
      </c>
    </row>
    <row r="76" spans="1:6" s="34" customFormat="1" ht="17.25" customHeight="1">
      <c r="A76" s="255">
        <v>80104</v>
      </c>
      <c r="B76" s="283" t="s">
        <v>97</v>
      </c>
      <c r="C76" s="105" t="s">
        <v>21</v>
      </c>
      <c r="D76" s="106"/>
      <c r="E76" s="257">
        <f>E77</f>
        <v>4200</v>
      </c>
      <c r="F76" s="292">
        <f>F78</f>
        <v>4200</v>
      </c>
    </row>
    <row r="77" spans="1:6" s="46" customFormat="1" ht="31.5" customHeight="1">
      <c r="A77" s="204">
        <v>2540</v>
      </c>
      <c r="B77" s="201" t="s">
        <v>96</v>
      </c>
      <c r="C77" s="185"/>
      <c r="D77" s="186"/>
      <c r="E77" s="270">
        <v>4200</v>
      </c>
      <c r="F77" s="285"/>
    </row>
    <row r="78" spans="1:6" s="46" customFormat="1" ht="32.25" customHeight="1">
      <c r="A78" s="207">
        <v>2540</v>
      </c>
      <c r="B78" s="63" t="s">
        <v>95</v>
      </c>
      <c r="C78" s="196"/>
      <c r="D78" s="213"/>
      <c r="E78" s="286"/>
      <c r="F78" s="287">
        <v>4200</v>
      </c>
    </row>
    <row r="79" spans="1:6" s="40" customFormat="1" ht="18" customHeight="1">
      <c r="A79" s="68">
        <v>80110</v>
      </c>
      <c r="B79" s="104" t="s">
        <v>47</v>
      </c>
      <c r="C79" s="69" t="s">
        <v>21</v>
      </c>
      <c r="D79" s="70"/>
      <c r="E79" s="71">
        <f>SUM(E80:E94)</f>
        <v>43710</v>
      </c>
      <c r="F79" s="72">
        <f>SUM(F80:F94)</f>
        <v>44290</v>
      </c>
    </row>
    <row r="80" spans="1:6" s="40" customFormat="1" ht="15" customHeight="1">
      <c r="A80" s="47">
        <v>3020</v>
      </c>
      <c r="B80" s="54" t="s">
        <v>23</v>
      </c>
      <c r="C80" s="48"/>
      <c r="D80" s="49"/>
      <c r="E80" s="50"/>
      <c r="F80" s="66">
        <v>34530</v>
      </c>
    </row>
    <row r="81" spans="1:7" s="46" customFormat="1" ht="15">
      <c r="A81" s="37">
        <v>4010</v>
      </c>
      <c r="B81" s="63" t="s">
        <v>24</v>
      </c>
      <c r="C81" s="48"/>
      <c r="D81" s="49"/>
      <c r="E81" s="50">
        <v>37300</v>
      </c>
      <c r="F81" s="66"/>
      <c r="G81" s="73"/>
    </row>
    <row r="82" spans="1:6" s="46" customFormat="1" ht="15">
      <c r="A82" s="37">
        <v>4140</v>
      </c>
      <c r="B82" s="63" t="s">
        <v>38</v>
      </c>
      <c r="C82" s="48"/>
      <c r="D82" s="49"/>
      <c r="E82" s="50"/>
      <c r="F82" s="66">
        <v>1110</v>
      </c>
    </row>
    <row r="83" spans="1:6" s="46" customFormat="1" ht="16.5" customHeight="1">
      <c r="A83" s="37">
        <v>4210</v>
      </c>
      <c r="B83" s="63" t="s">
        <v>16</v>
      </c>
      <c r="C83" s="48"/>
      <c r="D83" s="49"/>
      <c r="E83" s="50"/>
      <c r="F83" s="66">
        <v>2900</v>
      </c>
    </row>
    <row r="84" spans="1:6" s="46" customFormat="1" ht="16.5" customHeight="1">
      <c r="A84" s="47">
        <v>4260</v>
      </c>
      <c r="B84" s="46" t="s">
        <v>27</v>
      </c>
      <c r="C84" s="48"/>
      <c r="D84" s="49"/>
      <c r="E84" s="50"/>
      <c r="F84" s="66">
        <v>5000</v>
      </c>
    </row>
    <row r="85" spans="1:6" s="53" customFormat="1" ht="17.25" customHeight="1">
      <c r="A85" s="76">
        <v>4280</v>
      </c>
      <c r="B85" s="78" t="s">
        <v>36</v>
      </c>
      <c r="C85" s="38"/>
      <c r="D85" s="64"/>
      <c r="E85" s="50"/>
      <c r="F85" s="66">
        <v>750</v>
      </c>
    </row>
    <row r="86" spans="1:6" s="46" customFormat="1" ht="15" customHeight="1">
      <c r="A86" s="47">
        <v>4300</v>
      </c>
      <c r="B86" s="54" t="s">
        <v>19</v>
      </c>
      <c r="C86" s="38"/>
      <c r="D86" s="64"/>
      <c r="E86" s="50">
        <v>500</v>
      </c>
      <c r="F86" s="66"/>
    </row>
    <row r="87" spans="1:6" s="46" customFormat="1" ht="16.5" customHeight="1">
      <c r="A87" s="47">
        <v>4350</v>
      </c>
      <c r="B87" s="63" t="s">
        <v>33</v>
      </c>
      <c r="C87" s="38"/>
      <c r="D87" s="64"/>
      <c r="E87" s="50">
        <v>70</v>
      </c>
      <c r="F87" s="66"/>
    </row>
    <row r="88" spans="1:6" s="46" customFormat="1" ht="30">
      <c r="A88" s="47">
        <v>4370</v>
      </c>
      <c r="B88" s="54" t="s">
        <v>28</v>
      </c>
      <c r="C88" s="38"/>
      <c r="D88" s="64"/>
      <c r="E88" s="50">
        <v>700</v>
      </c>
      <c r="F88" s="66"/>
    </row>
    <row r="89" spans="1:6" s="46" customFormat="1" ht="15.75" customHeight="1">
      <c r="A89" s="47">
        <v>4410</v>
      </c>
      <c r="B89" s="54" t="s">
        <v>40</v>
      </c>
      <c r="C89" s="38"/>
      <c r="D89" s="64"/>
      <c r="E89" s="50">
        <v>290</v>
      </c>
      <c r="F89" s="66"/>
    </row>
    <row r="90" spans="1:6" s="46" customFormat="1" ht="16.5" customHeight="1">
      <c r="A90" s="47">
        <v>4420</v>
      </c>
      <c r="B90" s="54" t="s">
        <v>29</v>
      </c>
      <c r="C90" s="38"/>
      <c r="D90" s="64"/>
      <c r="E90" s="50">
        <v>1300</v>
      </c>
      <c r="F90" s="66"/>
    </row>
    <row r="91" spans="1:6" s="46" customFormat="1" ht="15">
      <c r="A91" s="47">
        <v>4440</v>
      </c>
      <c r="B91" s="54" t="s">
        <v>30</v>
      </c>
      <c r="C91" s="38"/>
      <c r="D91" s="119"/>
      <c r="E91" s="50">
        <v>410</v>
      </c>
      <c r="F91" s="66"/>
    </row>
    <row r="92" spans="1:6" s="46" customFormat="1" ht="32.25" customHeight="1">
      <c r="A92" s="47">
        <v>4700</v>
      </c>
      <c r="B92" s="54" t="s">
        <v>54</v>
      </c>
      <c r="C92" s="38"/>
      <c r="D92" s="119"/>
      <c r="E92" s="50">
        <v>2000</v>
      </c>
      <c r="F92" s="66"/>
    </row>
    <row r="93" spans="1:6" s="46" customFormat="1" ht="30.75" customHeight="1">
      <c r="A93" s="47">
        <v>4740</v>
      </c>
      <c r="B93" s="54" t="s">
        <v>18</v>
      </c>
      <c r="C93" s="38"/>
      <c r="D93" s="119"/>
      <c r="E93" s="50">
        <v>860</v>
      </c>
      <c r="F93" s="66"/>
    </row>
    <row r="94" spans="1:6" s="46" customFormat="1" ht="32.25" customHeight="1">
      <c r="A94" s="47">
        <v>4750</v>
      </c>
      <c r="B94" s="54" t="s">
        <v>32</v>
      </c>
      <c r="C94" s="38"/>
      <c r="D94" s="119"/>
      <c r="E94" s="50">
        <v>280</v>
      </c>
      <c r="F94" s="66"/>
    </row>
    <row r="95" spans="1:6" s="46" customFormat="1" ht="19.5" customHeight="1">
      <c r="A95" s="68">
        <v>80146</v>
      </c>
      <c r="B95" s="104" t="s">
        <v>48</v>
      </c>
      <c r="C95" s="69" t="s">
        <v>21</v>
      </c>
      <c r="D95" s="142"/>
      <c r="E95" s="71">
        <f>SUM(E96:E98)</f>
        <v>1050</v>
      </c>
      <c r="F95" s="72">
        <f>SUM(F96:F98)</f>
        <v>1000</v>
      </c>
    </row>
    <row r="96" spans="1:6" s="40" customFormat="1" ht="16.5" customHeight="1">
      <c r="A96" s="37">
        <v>4140</v>
      </c>
      <c r="B96" s="63" t="s">
        <v>38</v>
      </c>
      <c r="C96" s="38"/>
      <c r="D96" s="119"/>
      <c r="E96" s="39">
        <v>50</v>
      </c>
      <c r="F96" s="65"/>
    </row>
    <row r="97" spans="1:6" s="46" customFormat="1" ht="13.5" customHeight="1">
      <c r="A97" s="47">
        <v>4300</v>
      </c>
      <c r="B97" s="54" t="s">
        <v>19</v>
      </c>
      <c r="C97" s="48"/>
      <c r="D97" s="141"/>
      <c r="E97" s="50"/>
      <c r="F97" s="66">
        <v>1000</v>
      </c>
    </row>
    <row r="98" spans="1:6" s="46" customFormat="1" ht="16.5" customHeight="1">
      <c r="A98" s="47">
        <v>4410</v>
      </c>
      <c r="B98" s="54" t="s">
        <v>40</v>
      </c>
      <c r="C98" s="48"/>
      <c r="D98" s="141"/>
      <c r="E98" s="50">
        <v>1000</v>
      </c>
      <c r="F98" s="66"/>
    </row>
    <row r="99" spans="1:7" s="46" customFormat="1" ht="15" customHeight="1">
      <c r="A99" s="68">
        <v>80195</v>
      </c>
      <c r="B99" s="104" t="s">
        <v>15</v>
      </c>
      <c r="C99" s="69" t="s">
        <v>21</v>
      </c>
      <c r="D99" s="142">
        <f>D100</f>
        <v>111000</v>
      </c>
      <c r="E99" s="71">
        <f>SUM(E100:E105)</f>
        <v>25628</v>
      </c>
      <c r="F99" s="72">
        <f>SUM(F100:F105)</f>
        <v>114600</v>
      </c>
      <c r="G99" s="73"/>
    </row>
    <row r="100" spans="1:6" s="40" customFormat="1" ht="30" customHeight="1">
      <c r="A100" s="37">
        <v>2030</v>
      </c>
      <c r="B100" s="63" t="s">
        <v>56</v>
      </c>
      <c r="C100" s="38"/>
      <c r="D100" s="119">
        <v>111000</v>
      </c>
      <c r="E100" s="39"/>
      <c r="F100" s="65"/>
    </row>
    <row r="101" spans="1:6" s="46" customFormat="1" ht="18" customHeight="1">
      <c r="A101" s="357">
        <v>4010</v>
      </c>
      <c r="B101" s="362" t="s">
        <v>24</v>
      </c>
      <c r="C101" s="196"/>
      <c r="D101" s="359"/>
      <c r="E101" s="198">
        <v>8680</v>
      </c>
      <c r="F101" s="67">
        <v>3600</v>
      </c>
    </row>
    <row r="102" spans="1:6" s="46" customFormat="1" ht="16.5" customHeight="1">
      <c r="A102" s="37">
        <v>4170</v>
      </c>
      <c r="B102" s="63" t="s">
        <v>39</v>
      </c>
      <c r="C102" s="48"/>
      <c r="D102" s="141"/>
      <c r="E102" s="50">
        <v>3600</v>
      </c>
      <c r="F102" s="66"/>
    </row>
    <row r="103" spans="1:6" s="46" customFormat="1" ht="32.25" customHeight="1">
      <c r="A103" s="37">
        <v>4240</v>
      </c>
      <c r="B103" s="63" t="s">
        <v>93</v>
      </c>
      <c r="C103" s="48"/>
      <c r="D103" s="141"/>
      <c r="E103" s="50">
        <v>5440</v>
      </c>
      <c r="F103" s="66"/>
    </row>
    <row r="104" spans="1:6" s="46" customFormat="1" ht="16.5" customHeight="1">
      <c r="A104" s="47">
        <v>4300</v>
      </c>
      <c r="B104" s="54" t="s">
        <v>92</v>
      </c>
      <c r="C104" s="48"/>
      <c r="D104" s="141"/>
      <c r="E104" s="50">
        <v>5980</v>
      </c>
      <c r="F104" s="66"/>
    </row>
    <row r="105" spans="1:6" s="46" customFormat="1" ht="15.75" customHeight="1" thickBot="1">
      <c r="A105" s="375">
        <v>4300</v>
      </c>
      <c r="B105" s="336" t="s">
        <v>19</v>
      </c>
      <c r="C105" s="376"/>
      <c r="D105" s="377"/>
      <c r="E105" s="378">
        <v>1928</v>
      </c>
      <c r="F105" s="379">
        <v>111000</v>
      </c>
    </row>
    <row r="106" spans="1:6" s="46" customFormat="1" ht="22.5" customHeight="1" thickBot="1" thickTop="1">
      <c r="A106" s="293">
        <v>851</v>
      </c>
      <c r="B106" s="84" t="s">
        <v>98</v>
      </c>
      <c r="C106" s="31" t="s">
        <v>34</v>
      </c>
      <c r="D106" s="120"/>
      <c r="E106" s="32">
        <f>E107</f>
        <v>60000</v>
      </c>
      <c r="F106" s="33">
        <f>F107</f>
        <v>60000</v>
      </c>
    </row>
    <row r="107" spans="1:6" s="46" customFormat="1" ht="18.75" customHeight="1" thickTop="1">
      <c r="A107" s="294">
        <v>85195</v>
      </c>
      <c r="B107" s="86" t="s">
        <v>15</v>
      </c>
      <c r="C107" s="35"/>
      <c r="D107" s="295"/>
      <c r="E107" s="233">
        <f>E108</f>
        <v>60000</v>
      </c>
      <c r="F107" s="36">
        <f>F109</f>
        <v>60000</v>
      </c>
    </row>
    <row r="108" spans="1:6" s="46" customFormat="1" ht="30" customHeight="1">
      <c r="A108" s="108">
        <v>4300</v>
      </c>
      <c r="B108" s="78" t="s">
        <v>99</v>
      </c>
      <c r="C108" s="48"/>
      <c r="D108" s="141"/>
      <c r="E108" s="50">
        <v>60000</v>
      </c>
      <c r="F108" s="77"/>
    </row>
    <row r="109" spans="1:6" s="46" customFormat="1" ht="41.25" customHeight="1" thickBot="1">
      <c r="A109" s="108">
        <v>6050</v>
      </c>
      <c r="B109" s="78" t="s">
        <v>100</v>
      </c>
      <c r="C109" s="48"/>
      <c r="D109" s="141"/>
      <c r="E109" s="50"/>
      <c r="F109" s="77">
        <v>60000</v>
      </c>
    </row>
    <row r="110" spans="1:8" s="46" customFormat="1" ht="21.75" customHeight="1" thickBot="1" thickTop="1">
      <c r="A110" s="161">
        <v>852</v>
      </c>
      <c r="B110" s="87" t="s">
        <v>35</v>
      </c>
      <c r="C110" s="42" t="s">
        <v>34</v>
      </c>
      <c r="D110" s="56">
        <f>D113+D124</f>
        <v>89000</v>
      </c>
      <c r="E110" s="43">
        <f>E111+E113+E118+E122+E124</f>
        <v>89000</v>
      </c>
      <c r="F110" s="88">
        <f>F111+F113+F118+F122+F124</f>
        <v>178000</v>
      </c>
      <c r="H110" s="73"/>
    </row>
    <row r="111" spans="1:6" s="46" customFormat="1" ht="18.75" customHeight="1" thickTop="1">
      <c r="A111" s="333">
        <v>85201</v>
      </c>
      <c r="B111" s="334" t="s">
        <v>125</v>
      </c>
      <c r="C111" s="60"/>
      <c r="D111" s="117"/>
      <c r="E111" s="61"/>
      <c r="F111" s="75">
        <f>F112</f>
        <v>14500</v>
      </c>
    </row>
    <row r="112" spans="1:6" s="40" customFormat="1" ht="30" customHeight="1">
      <c r="A112" s="118">
        <v>4390</v>
      </c>
      <c r="B112" s="265" t="s">
        <v>149</v>
      </c>
      <c r="C112" s="38"/>
      <c r="D112" s="119"/>
      <c r="E112" s="39"/>
      <c r="F112" s="238">
        <v>14500</v>
      </c>
    </row>
    <row r="113" spans="1:6" s="44" customFormat="1" ht="18.75" customHeight="1">
      <c r="A113" s="79">
        <v>85219</v>
      </c>
      <c r="B113" s="80" t="s">
        <v>37</v>
      </c>
      <c r="C113" s="69"/>
      <c r="D113" s="142">
        <f>D114</f>
        <v>76000</v>
      </c>
      <c r="E113" s="71">
        <f>SUM(E114:E117)</f>
        <v>67000</v>
      </c>
      <c r="F113" s="81">
        <f>SUM(F114:F117)</f>
        <v>143000</v>
      </c>
    </row>
    <row r="114" spans="1:6" s="44" customFormat="1" ht="30" customHeight="1">
      <c r="A114" s="82">
        <v>2030</v>
      </c>
      <c r="B114" s="78" t="s">
        <v>53</v>
      </c>
      <c r="C114" s="48"/>
      <c r="D114" s="141">
        <v>76000</v>
      </c>
      <c r="E114" s="50"/>
      <c r="F114" s="77"/>
    </row>
    <row r="115" spans="1:6" s="46" customFormat="1" ht="16.5" customHeight="1">
      <c r="A115" s="82">
        <v>4010</v>
      </c>
      <c r="B115" s="78" t="s">
        <v>24</v>
      </c>
      <c r="C115" s="48"/>
      <c r="D115" s="49"/>
      <c r="E115" s="50"/>
      <c r="F115" s="77">
        <v>76000</v>
      </c>
    </row>
    <row r="116" spans="1:6" s="46" customFormat="1" ht="33.75" customHeight="1">
      <c r="A116" s="82">
        <v>6050</v>
      </c>
      <c r="B116" s="78" t="s">
        <v>148</v>
      </c>
      <c r="C116" s="48"/>
      <c r="D116" s="49"/>
      <c r="E116" s="50"/>
      <c r="F116" s="77">
        <v>67000</v>
      </c>
    </row>
    <row r="117" spans="1:6" s="46" customFormat="1" ht="27.75" customHeight="1">
      <c r="A117" s="82">
        <v>6060</v>
      </c>
      <c r="B117" s="78" t="s">
        <v>128</v>
      </c>
      <c r="C117" s="48"/>
      <c r="D117" s="49"/>
      <c r="E117" s="50">
        <v>67000</v>
      </c>
      <c r="F117" s="77"/>
    </row>
    <row r="118" spans="1:6" s="34" customFormat="1" ht="45" customHeight="1">
      <c r="A118" s="335">
        <v>85220</v>
      </c>
      <c r="B118" s="291" t="s">
        <v>126</v>
      </c>
      <c r="C118" s="261"/>
      <c r="D118" s="282"/>
      <c r="E118" s="263">
        <f>SUM(E119:E121)</f>
        <v>22000</v>
      </c>
      <c r="F118" s="264">
        <f>SUM(F119:F121)</f>
        <v>5500</v>
      </c>
    </row>
    <row r="119" spans="1:6" s="46" customFormat="1" ht="15" customHeight="1">
      <c r="A119" s="82">
        <v>4260</v>
      </c>
      <c r="B119" s="78" t="s">
        <v>27</v>
      </c>
      <c r="C119" s="48"/>
      <c r="D119" s="49"/>
      <c r="E119" s="50">
        <v>2000</v>
      </c>
      <c r="F119" s="77"/>
    </row>
    <row r="120" spans="1:6" s="46" customFormat="1" ht="15" customHeight="1">
      <c r="A120" s="82">
        <v>4300</v>
      </c>
      <c r="B120" s="78" t="s">
        <v>19</v>
      </c>
      <c r="C120" s="48"/>
      <c r="D120" s="49"/>
      <c r="E120" s="50">
        <v>20000</v>
      </c>
      <c r="F120" s="77"/>
    </row>
    <row r="121" spans="1:6" s="46" customFormat="1" ht="29.25" customHeight="1">
      <c r="A121" s="82">
        <v>4400</v>
      </c>
      <c r="B121" s="78" t="s">
        <v>127</v>
      </c>
      <c r="C121" s="48"/>
      <c r="D121" s="49"/>
      <c r="E121" s="50"/>
      <c r="F121" s="77">
        <v>5500</v>
      </c>
    </row>
    <row r="122" spans="1:6" s="46" customFormat="1" ht="33.75" customHeight="1">
      <c r="A122" s="335">
        <v>85228</v>
      </c>
      <c r="B122" s="291" t="s">
        <v>116</v>
      </c>
      <c r="C122" s="261"/>
      <c r="D122" s="282"/>
      <c r="E122" s="263"/>
      <c r="F122" s="264">
        <f>F123</f>
        <v>2000</v>
      </c>
    </row>
    <row r="123" spans="1:6" s="46" customFormat="1" ht="18" customHeight="1">
      <c r="A123" s="82">
        <v>4170</v>
      </c>
      <c r="B123" s="78" t="s">
        <v>39</v>
      </c>
      <c r="C123" s="48"/>
      <c r="D123" s="49"/>
      <c r="E123" s="50"/>
      <c r="F123" s="77">
        <v>2000</v>
      </c>
    </row>
    <row r="124" spans="1:6" s="46" customFormat="1" ht="18" customHeight="1">
      <c r="A124" s="79">
        <v>85295</v>
      </c>
      <c r="B124" s="80" t="s">
        <v>15</v>
      </c>
      <c r="C124" s="69"/>
      <c r="D124" s="142">
        <f>D125</f>
        <v>13000</v>
      </c>
      <c r="E124" s="71"/>
      <c r="F124" s="81">
        <f>F126+F127+F128</f>
        <v>13000</v>
      </c>
    </row>
    <row r="125" spans="1:6" s="46" customFormat="1" ht="58.5" customHeight="1">
      <c r="A125" s="82">
        <v>2020</v>
      </c>
      <c r="B125" s="78" t="s">
        <v>142</v>
      </c>
      <c r="C125" s="48"/>
      <c r="D125" s="141">
        <v>13000</v>
      </c>
      <c r="E125" s="50"/>
      <c r="F125" s="77"/>
    </row>
    <row r="126" spans="1:6" s="46" customFormat="1" ht="15" customHeight="1">
      <c r="A126" s="82">
        <v>4170</v>
      </c>
      <c r="B126" s="265" t="s">
        <v>39</v>
      </c>
      <c r="C126" s="48"/>
      <c r="D126" s="141"/>
      <c r="E126" s="50"/>
      <c r="F126" s="77">
        <v>4320</v>
      </c>
    </row>
    <row r="127" spans="1:6" s="46" customFormat="1" ht="18" customHeight="1">
      <c r="A127" s="360">
        <v>4210</v>
      </c>
      <c r="B127" s="362" t="s">
        <v>16</v>
      </c>
      <c r="C127" s="196"/>
      <c r="D127" s="359"/>
      <c r="E127" s="198"/>
      <c r="F127" s="199">
        <v>680</v>
      </c>
    </row>
    <row r="128" spans="1:6" s="46" customFormat="1" ht="18" customHeight="1">
      <c r="A128" s="82"/>
      <c r="B128" s="266" t="s">
        <v>83</v>
      </c>
      <c r="C128" s="105"/>
      <c r="D128" s="267"/>
      <c r="E128" s="257"/>
      <c r="F128" s="268">
        <f>SUM(F129:F135)</f>
        <v>8000</v>
      </c>
    </row>
    <row r="129" spans="1:6" s="46" customFormat="1" ht="18" customHeight="1">
      <c r="A129" s="82">
        <v>4110</v>
      </c>
      <c r="B129" s="63" t="s">
        <v>52</v>
      </c>
      <c r="C129" s="48"/>
      <c r="D129" s="141"/>
      <c r="E129" s="50"/>
      <c r="F129" s="77">
        <v>300</v>
      </c>
    </row>
    <row r="130" spans="1:6" s="46" customFormat="1" ht="16.5" customHeight="1">
      <c r="A130" s="82">
        <v>4120</v>
      </c>
      <c r="B130" s="63" t="s">
        <v>26</v>
      </c>
      <c r="C130" s="48"/>
      <c r="D130" s="141"/>
      <c r="E130" s="50"/>
      <c r="F130" s="77">
        <v>41</v>
      </c>
    </row>
    <row r="131" spans="1:6" s="46" customFormat="1" ht="16.5" customHeight="1">
      <c r="A131" s="82">
        <v>4170</v>
      </c>
      <c r="B131" s="265" t="s">
        <v>39</v>
      </c>
      <c r="C131" s="48"/>
      <c r="D131" s="141"/>
      <c r="E131" s="50"/>
      <c r="F131" s="77">
        <v>1659</v>
      </c>
    </row>
    <row r="132" spans="1:6" s="46" customFormat="1" ht="16.5" customHeight="1">
      <c r="A132" s="82">
        <v>4210</v>
      </c>
      <c r="B132" s="63" t="s">
        <v>16</v>
      </c>
      <c r="C132" s="48"/>
      <c r="D132" s="141"/>
      <c r="E132" s="50"/>
      <c r="F132" s="77">
        <v>850</v>
      </c>
    </row>
    <row r="133" spans="1:6" s="46" customFormat="1" ht="16.5" customHeight="1">
      <c r="A133" s="82">
        <v>4300</v>
      </c>
      <c r="B133" s="78" t="s">
        <v>19</v>
      </c>
      <c r="C133" s="48"/>
      <c r="D133" s="141"/>
      <c r="E133" s="50"/>
      <c r="F133" s="77">
        <f>2500+1750</f>
        <v>4250</v>
      </c>
    </row>
    <row r="134" spans="1:6" s="46" customFormat="1" ht="30.75" customHeight="1">
      <c r="A134" s="82">
        <v>4370</v>
      </c>
      <c r="B134" s="78" t="s">
        <v>62</v>
      </c>
      <c r="C134" s="48"/>
      <c r="D134" s="141"/>
      <c r="E134" s="50"/>
      <c r="F134" s="77">
        <f>500+200</f>
        <v>700</v>
      </c>
    </row>
    <row r="135" spans="1:6" s="46" customFormat="1" ht="30" customHeight="1" thickBot="1">
      <c r="A135" s="82">
        <v>4740</v>
      </c>
      <c r="B135" s="78" t="s">
        <v>18</v>
      </c>
      <c r="C135" s="48"/>
      <c r="D135" s="141"/>
      <c r="E135" s="50"/>
      <c r="F135" s="77">
        <v>200</v>
      </c>
    </row>
    <row r="136" spans="1:6" s="34" customFormat="1" ht="30.75" customHeight="1" thickBot="1" thickTop="1">
      <c r="A136" s="83">
        <v>854</v>
      </c>
      <c r="B136" s="84" t="s">
        <v>41</v>
      </c>
      <c r="C136" s="31" t="s">
        <v>21</v>
      </c>
      <c r="D136" s="120">
        <f>D137+D143</f>
        <v>23860</v>
      </c>
      <c r="E136" s="155">
        <f>E137+E143+E149+E159</f>
        <v>99830</v>
      </c>
      <c r="F136" s="33">
        <f>F137+F143+F149+F159</f>
        <v>123690</v>
      </c>
    </row>
    <row r="137" spans="1:6" s="34" customFormat="1" ht="15.75" customHeight="1" thickTop="1">
      <c r="A137" s="85">
        <v>85401</v>
      </c>
      <c r="B137" s="86" t="s">
        <v>42</v>
      </c>
      <c r="C137" s="35"/>
      <c r="D137" s="74"/>
      <c r="E137" s="156">
        <f>SUM(E138:E142)</f>
        <v>1600</v>
      </c>
      <c r="F137" s="36">
        <f>SUM(F138:F142)</f>
        <v>1200</v>
      </c>
    </row>
    <row r="138" spans="1:6" s="40" customFormat="1" ht="15" customHeight="1">
      <c r="A138" s="289">
        <v>3020</v>
      </c>
      <c r="B138" s="54" t="s">
        <v>23</v>
      </c>
      <c r="C138" s="38"/>
      <c r="D138" s="64"/>
      <c r="E138" s="173">
        <v>100</v>
      </c>
      <c r="F138" s="238"/>
    </row>
    <row r="139" spans="1:6" s="34" customFormat="1" ht="15.75" customHeight="1">
      <c r="A139" s="37">
        <v>4140</v>
      </c>
      <c r="B139" s="78" t="s">
        <v>38</v>
      </c>
      <c r="C139" s="105"/>
      <c r="D139" s="106"/>
      <c r="E139" s="154"/>
      <c r="F139" s="77">
        <v>100</v>
      </c>
    </row>
    <row r="140" spans="1:6" s="46" customFormat="1" ht="15" customHeight="1">
      <c r="A140" s="37">
        <v>4210</v>
      </c>
      <c r="B140" s="63" t="s">
        <v>16</v>
      </c>
      <c r="C140" s="48"/>
      <c r="D140" s="49"/>
      <c r="E140" s="50"/>
      <c r="F140" s="77">
        <v>1100</v>
      </c>
    </row>
    <row r="141" spans="1:6" s="46" customFormat="1" ht="30.75" customHeight="1">
      <c r="A141" s="47">
        <v>4240</v>
      </c>
      <c r="B141" s="54" t="s">
        <v>31</v>
      </c>
      <c r="C141" s="48"/>
      <c r="D141" s="49"/>
      <c r="E141" s="50">
        <v>1100</v>
      </c>
      <c r="F141" s="77"/>
    </row>
    <row r="142" spans="1:6" s="46" customFormat="1" ht="17.25" customHeight="1">
      <c r="A142" s="47">
        <v>4440</v>
      </c>
      <c r="B142" s="54" t="s">
        <v>30</v>
      </c>
      <c r="C142" s="48"/>
      <c r="D142" s="49"/>
      <c r="E142" s="50">
        <v>400</v>
      </c>
      <c r="F142" s="77"/>
    </row>
    <row r="143" spans="1:7" s="46" customFormat="1" ht="18" customHeight="1">
      <c r="A143" s="140">
        <v>85415</v>
      </c>
      <c r="B143" s="80" t="s">
        <v>43</v>
      </c>
      <c r="C143" s="69"/>
      <c r="D143" s="142">
        <f>D144</f>
        <v>23860</v>
      </c>
      <c r="E143" s="169">
        <f>SUM(E144:E148)</f>
        <v>92030</v>
      </c>
      <c r="F143" s="81">
        <f>SUM(F144:F148)</f>
        <v>115890</v>
      </c>
      <c r="G143" s="73"/>
    </row>
    <row r="144" spans="1:6" s="46" customFormat="1" ht="31.5" customHeight="1">
      <c r="A144" s="108">
        <v>2030</v>
      </c>
      <c r="B144" s="78" t="s">
        <v>53</v>
      </c>
      <c r="C144" s="48"/>
      <c r="D144" s="141">
        <f>2250+21610</f>
        <v>23860</v>
      </c>
      <c r="E144" s="50"/>
      <c r="F144" s="77"/>
    </row>
    <row r="145" spans="1:6" s="46" customFormat="1" ht="18" customHeight="1">
      <c r="A145" s="108">
        <v>3240</v>
      </c>
      <c r="B145" s="78" t="s">
        <v>113</v>
      </c>
      <c r="C145" s="48"/>
      <c r="D145" s="49"/>
      <c r="E145" s="50">
        <v>1400</v>
      </c>
      <c r="F145" s="77"/>
    </row>
    <row r="146" spans="1:6" s="46" customFormat="1" ht="18" customHeight="1">
      <c r="A146" s="108">
        <v>4210</v>
      </c>
      <c r="B146" s="78" t="s">
        <v>16</v>
      </c>
      <c r="C146" s="48"/>
      <c r="D146" s="49"/>
      <c r="E146" s="50">
        <v>51630</v>
      </c>
      <c r="F146" s="77">
        <v>42650</v>
      </c>
    </row>
    <row r="147" spans="1:6" s="46" customFormat="1" ht="30" customHeight="1">
      <c r="A147" s="108">
        <v>4240</v>
      </c>
      <c r="B147" s="78" t="s">
        <v>93</v>
      </c>
      <c r="C147" s="48"/>
      <c r="D147" s="49"/>
      <c r="E147" s="50"/>
      <c r="F147" s="77">
        <f>51630+21610</f>
        <v>73240</v>
      </c>
    </row>
    <row r="148" spans="1:6" s="46" customFormat="1" ht="18" customHeight="1">
      <c r="A148" s="108">
        <v>4300</v>
      </c>
      <c r="B148" s="78" t="s">
        <v>19</v>
      </c>
      <c r="C148" s="48"/>
      <c r="D148" s="49"/>
      <c r="E148" s="50">
        <v>39000</v>
      </c>
      <c r="F148" s="77"/>
    </row>
    <row r="149" spans="1:6" s="46" customFormat="1" ht="18" customHeight="1">
      <c r="A149" s="290">
        <v>85417</v>
      </c>
      <c r="B149" s="291" t="s">
        <v>94</v>
      </c>
      <c r="C149" s="261"/>
      <c r="D149" s="282"/>
      <c r="E149" s="263">
        <f>SUM(E150:E158)</f>
        <v>6200</v>
      </c>
      <c r="F149" s="264">
        <f>SUM(F150:F158)</f>
        <v>6200</v>
      </c>
    </row>
    <row r="150" spans="1:6" s="46" customFormat="1" ht="15.75" customHeight="1">
      <c r="A150" s="108">
        <v>4210</v>
      </c>
      <c r="B150" s="78" t="s">
        <v>16</v>
      </c>
      <c r="C150" s="48"/>
      <c r="D150" s="49"/>
      <c r="E150" s="50">
        <v>2300</v>
      </c>
      <c r="F150" s="77"/>
    </row>
    <row r="151" spans="1:6" s="46" customFormat="1" ht="15" customHeight="1">
      <c r="A151" s="108">
        <v>4260</v>
      </c>
      <c r="B151" s="78" t="s">
        <v>27</v>
      </c>
      <c r="C151" s="48"/>
      <c r="D151" s="49"/>
      <c r="E151" s="50">
        <v>950</v>
      </c>
      <c r="F151" s="77"/>
    </row>
    <row r="152" spans="1:6" s="46" customFormat="1" ht="15.75" customHeight="1">
      <c r="A152" s="108">
        <v>4300</v>
      </c>
      <c r="B152" s="78" t="s">
        <v>19</v>
      </c>
      <c r="C152" s="48"/>
      <c r="D152" s="49"/>
      <c r="E152" s="50">
        <v>1000</v>
      </c>
      <c r="F152" s="77"/>
    </row>
    <row r="153" spans="1:6" s="46" customFormat="1" ht="31.5" customHeight="1">
      <c r="A153" s="108">
        <v>4360</v>
      </c>
      <c r="B153" s="78" t="s">
        <v>55</v>
      </c>
      <c r="C153" s="48"/>
      <c r="D153" s="49"/>
      <c r="E153" s="50"/>
      <c r="F153" s="77">
        <v>100</v>
      </c>
    </row>
    <row r="154" spans="1:6" s="46" customFormat="1" ht="15" customHeight="1">
      <c r="A154" s="108">
        <v>4410</v>
      </c>
      <c r="B154" s="78" t="s">
        <v>40</v>
      </c>
      <c r="C154" s="48"/>
      <c r="D154" s="49"/>
      <c r="E154" s="50">
        <v>100</v>
      </c>
      <c r="F154" s="77"/>
    </row>
    <row r="155" spans="1:6" s="46" customFormat="1" ht="16.5" customHeight="1">
      <c r="A155" s="108">
        <v>4430</v>
      </c>
      <c r="B155" s="78" t="s">
        <v>81</v>
      </c>
      <c r="C155" s="48"/>
      <c r="D155" s="49"/>
      <c r="E155" s="50">
        <v>350</v>
      </c>
      <c r="F155" s="77"/>
    </row>
    <row r="156" spans="1:6" s="46" customFormat="1" ht="29.25" customHeight="1">
      <c r="A156" s="108">
        <v>4740</v>
      </c>
      <c r="B156" s="78" t="s">
        <v>18</v>
      </c>
      <c r="C156" s="48"/>
      <c r="D156" s="49"/>
      <c r="E156" s="50">
        <v>1000</v>
      </c>
      <c r="F156" s="77"/>
    </row>
    <row r="157" spans="1:6" s="46" customFormat="1" ht="30" customHeight="1">
      <c r="A157" s="108">
        <v>4750</v>
      </c>
      <c r="B157" s="78" t="s">
        <v>32</v>
      </c>
      <c r="C157" s="48"/>
      <c r="D157" s="49"/>
      <c r="E157" s="50">
        <v>500</v>
      </c>
      <c r="F157" s="77"/>
    </row>
    <row r="158" spans="1:6" s="46" customFormat="1" ht="14.25" customHeight="1">
      <c r="A158" s="108">
        <v>6050</v>
      </c>
      <c r="B158" s="78" t="s">
        <v>57</v>
      </c>
      <c r="C158" s="48"/>
      <c r="D158" s="49"/>
      <c r="E158" s="50"/>
      <c r="F158" s="77">
        <v>6100</v>
      </c>
    </row>
    <row r="159" spans="1:6" s="46" customFormat="1" ht="15.75" customHeight="1">
      <c r="A159" s="290">
        <v>85495</v>
      </c>
      <c r="B159" s="291" t="s">
        <v>15</v>
      </c>
      <c r="C159" s="261"/>
      <c r="D159" s="282"/>
      <c r="E159" s="263"/>
      <c r="F159" s="264">
        <f>F160</f>
        <v>400</v>
      </c>
    </row>
    <row r="160" spans="1:6" s="46" customFormat="1" ht="18" customHeight="1">
      <c r="A160" s="369">
        <v>4010</v>
      </c>
      <c r="B160" s="370" t="s">
        <v>24</v>
      </c>
      <c r="C160" s="371"/>
      <c r="D160" s="372"/>
      <c r="E160" s="373"/>
      <c r="F160" s="374">
        <v>400</v>
      </c>
    </row>
    <row r="161" spans="1:6" s="46" customFormat="1" ht="30" customHeight="1" thickBot="1">
      <c r="A161" s="363">
        <v>900</v>
      </c>
      <c r="B161" s="364" t="s">
        <v>44</v>
      </c>
      <c r="C161" s="365" t="s">
        <v>13</v>
      </c>
      <c r="D161" s="366"/>
      <c r="E161" s="367">
        <f>E162</f>
        <v>140700</v>
      </c>
      <c r="F161" s="368">
        <f>F162</f>
        <v>140700</v>
      </c>
    </row>
    <row r="162" spans="1:6" s="44" customFormat="1" ht="18.75" customHeight="1" thickTop="1">
      <c r="A162" s="79">
        <v>90095</v>
      </c>
      <c r="B162" s="80" t="s">
        <v>15</v>
      </c>
      <c r="C162" s="69"/>
      <c r="D162" s="70"/>
      <c r="E162" s="71">
        <f>E163+E166+E167+E172</f>
        <v>140700</v>
      </c>
      <c r="F162" s="72">
        <f>F163+F167+F172</f>
        <v>140700</v>
      </c>
    </row>
    <row r="163" spans="1:6" s="44" customFormat="1" ht="15.75" customHeight="1">
      <c r="A163" s="82">
        <v>4300</v>
      </c>
      <c r="B163" s="78" t="s">
        <v>61</v>
      </c>
      <c r="C163" s="48"/>
      <c r="D163" s="49"/>
      <c r="E163" s="50">
        <f>E164</f>
        <v>15000</v>
      </c>
      <c r="F163" s="77">
        <f>F165</f>
        <v>40000</v>
      </c>
    </row>
    <row r="164" spans="1:6" s="44" customFormat="1" ht="13.5" customHeight="1">
      <c r="A164" s="188"/>
      <c r="B164" s="89" t="s">
        <v>58</v>
      </c>
      <c r="C164" s="48"/>
      <c r="D164" s="49"/>
      <c r="E164" s="90">
        <v>15000</v>
      </c>
      <c r="F164" s="77"/>
    </row>
    <row r="165" spans="1:6" s="44" customFormat="1" ht="27" customHeight="1">
      <c r="A165" s="188"/>
      <c r="B165" s="89" t="s">
        <v>103</v>
      </c>
      <c r="C165" s="48"/>
      <c r="D165" s="49"/>
      <c r="E165" s="90"/>
      <c r="F165" s="241">
        <v>40000</v>
      </c>
    </row>
    <row r="166" spans="1:6" s="46" customFormat="1" ht="29.25" customHeight="1">
      <c r="A166" s="76">
        <v>6050</v>
      </c>
      <c r="B166" s="54" t="s">
        <v>121</v>
      </c>
      <c r="C166" s="205"/>
      <c r="D166" s="49"/>
      <c r="E166" s="154">
        <v>25000</v>
      </c>
      <c r="F166" s="77"/>
    </row>
    <row r="167" spans="1:6" s="46" customFormat="1" ht="29.25" customHeight="1">
      <c r="A167" s="76">
        <v>6050</v>
      </c>
      <c r="B167" s="54" t="s">
        <v>122</v>
      </c>
      <c r="C167" s="205"/>
      <c r="D167" s="49"/>
      <c r="E167" s="154">
        <f>SUM(E168:E171)</f>
        <v>90000</v>
      </c>
      <c r="F167" s="77">
        <f>F170</f>
        <v>90000</v>
      </c>
    </row>
    <row r="168" spans="1:6" s="46" customFormat="1" ht="14.25" customHeight="1">
      <c r="A168" s="328"/>
      <c r="B168" s="245" t="s">
        <v>117</v>
      </c>
      <c r="C168" s="329"/>
      <c r="D168" s="239"/>
      <c r="E168" s="330">
        <v>25500</v>
      </c>
      <c r="F168" s="241"/>
    </row>
    <row r="169" spans="1:6" s="46" customFormat="1" ht="18" customHeight="1">
      <c r="A169" s="328"/>
      <c r="B169" s="245" t="s">
        <v>118</v>
      </c>
      <c r="C169" s="329"/>
      <c r="D169" s="239"/>
      <c r="E169" s="330">
        <v>35500</v>
      </c>
      <c r="F169" s="241"/>
    </row>
    <row r="170" spans="1:6" s="46" customFormat="1" ht="15" customHeight="1">
      <c r="A170" s="328"/>
      <c r="B170" s="245" t="s">
        <v>119</v>
      </c>
      <c r="C170" s="329"/>
      <c r="D170" s="239"/>
      <c r="E170" s="330"/>
      <c r="F170" s="241">
        <v>90000</v>
      </c>
    </row>
    <row r="171" spans="1:6" s="46" customFormat="1" ht="14.25" customHeight="1">
      <c r="A171" s="328"/>
      <c r="B171" s="245" t="s">
        <v>120</v>
      </c>
      <c r="C171" s="329"/>
      <c r="D171" s="239"/>
      <c r="E171" s="330">
        <v>29000</v>
      </c>
      <c r="F171" s="241"/>
    </row>
    <row r="172" spans="1:6" s="46" customFormat="1" ht="14.25" customHeight="1">
      <c r="A172" s="328"/>
      <c r="B172" s="353" t="s">
        <v>136</v>
      </c>
      <c r="C172" s="329"/>
      <c r="D172" s="239"/>
      <c r="E172" s="354">
        <f>SUM(E173:E176)</f>
        <v>10700</v>
      </c>
      <c r="F172" s="268">
        <f>SUM(F173:F175)</f>
        <v>10700</v>
      </c>
    </row>
    <row r="173" spans="1:6" s="40" customFormat="1" ht="15.75" customHeight="1">
      <c r="A173" s="296">
        <v>4308</v>
      </c>
      <c r="B173" s="63" t="s">
        <v>19</v>
      </c>
      <c r="C173" s="223"/>
      <c r="D173" s="64"/>
      <c r="E173" s="173"/>
      <c r="F173" s="238">
        <v>10000</v>
      </c>
    </row>
    <row r="174" spans="1:6" s="40" customFormat="1" ht="16.5" customHeight="1">
      <c r="A174" s="296">
        <v>4309</v>
      </c>
      <c r="B174" s="63" t="s">
        <v>19</v>
      </c>
      <c r="C174" s="223"/>
      <c r="D174" s="64"/>
      <c r="E174" s="173"/>
      <c r="F174" s="238">
        <v>700</v>
      </c>
    </row>
    <row r="175" spans="1:6" s="40" customFormat="1" ht="28.5" customHeight="1">
      <c r="A175" s="296">
        <v>4398</v>
      </c>
      <c r="B175" s="63" t="s">
        <v>14</v>
      </c>
      <c r="C175" s="223"/>
      <c r="D175" s="64"/>
      <c r="E175" s="173">
        <v>10000</v>
      </c>
      <c r="F175" s="238"/>
    </row>
    <row r="176" spans="1:6" s="40" customFormat="1" ht="28.5" customHeight="1" thickBot="1">
      <c r="A176" s="296">
        <v>4399</v>
      </c>
      <c r="B176" s="63" t="s">
        <v>14</v>
      </c>
      <c r="C176" s="223"/>
      <c r="D176" s="64"/>
      <c r="E176" s="173">
        <v>700</v>
      </c>
      <c r="F176" s="238"/>
    </row>
    <row r="177" spans="1:6" s="34" customFormat="1" ht="32.25" customHeight="1" thickBot="1" thickTop="1">
      <c r="A177" s="275">
        <v>921</v>
      </c>
      <c r="B177" s="276" t="s">
        <v>101</v>
      </c>
      <c r="C177" s="297" t="s">
        <v>82</v>
      </c>
      <c r="D177" s="277"/>
      <c r="E177" s="155">
        <f>E178</f>
        <v>118</v>
      </c>
      <c r="F177" s="278">
        <f>F178</f>
        <v>118</v>
      </c>
    </row>
    <row r="178" spans="1:6" s="34" customFormat="1" ht="20.25" customHeight="1" thickTop="1">
      <c r="A178" s="279">
        <v>92195</v>
      </c>
      <c r="B178" s="280" t="s">
        <v>15</v>
      </c>
      <c r="C178" s="298"/>
      <c r="D178" s="74"/>
      <c r="E178" s="156">
        <f>E181</f>
        <v>118</v>
      </c>
      <c r="F178" s="281">
        <f>F180</f>
        <v>118</v>
      </c>
    </row>
    <row r="179" spans="1:6" s="34" customFormat="1" ht="18" customHeight="1">
      <c r="A179" s="299"/>
      <c r="B179" s="245" t="s">
        <v>102</v>
      </c>
      <c r="C179" s="300"/>
      <c r="D179" s="106"/>
      <c r="E179" s="288"/>
      <c r="F179" s="292"/>
    </row>
    <row r="180" spans="1:6" s="40" customFormat="1" ht="15.75" customHeight="1">
      <c r="A180" s="296">
        <v>4210</v>
      </c>
      <c r="B180" s="63" t="s">
        <v>16</v>
      </c>
      <c r="C180" s="223"/>
      <c r="D180" s="64"/>
      <c r="E180" s="173"/>
      <c r="F180" s="65">
        <v>118</v>
      </c>
    </row>
    <row r="181" spans="1:6" s="40" customFormat="1" ht="17.25" customHeight="1" thickBot="1">
      <c r="A181" s="296">
        <v>4430</v>
      </c>
      <c r="B181" s="63" t="s">
        <v>81</v>
      </c>
      <c r="C181" s="223"/>
      <c r="D181" s="64"/>
      <c r="E181" s="173">
        <v>118</v>
      </c>
      <c r="F181" s="65"/>
    </row>
    <row r="182" spans="1:6" s="34" customFormat="1" ht="24.75" customHeight="1" thickBot="1" thickTop="1">
      <c r="A182" s="275">
        <v>926</v>
      </c>
      <c r="B182" s="276" t="s">
        <v>87</v>
      </c>
      <c r="C182" s="31" t="s">
        <v>13</v>
      </c>
      <c r="D182" s="277"/>
      <c r="E182" s="155"/>
      <c r="F182" s="278">
        <f>F183</f>
        <v>17000</v>
      </c>
    </row>
    <row r="183" spans="1:6" s="34" customFormat="1" ht="20.25" customHeight="1" thickTop="1">
      <c r="A183" s="279">
        <v>92601</v>
      </c>
      <c r="B183" s="280" t="s">
        <v>88</v>
      </c>
      <c r="C183" s="35"/>
      <c r="D183" s="74"/>
      <c r="E183" s="156"/>
      <c r="F183" s="281">
        <f>F184</f>
        <v>17000</v>
      </c>
    </row>
    <row r="184" spans="1:6" s="40" customFormat="1" ht="29.25" customHeight="1" thickBot="1">
      <c r="A184" s="273">
        <v>6050</v>
      </c>
      <c r="B184" s="274" t="s">
        <v>89</v>
      </c>
      <c r="C184" s="216"/>
      <c r="D184" s="64"/>
      <c r="E184" s="173"/>
      <c r="F184" s="65">
        <v>17000</v>
      </c>
    </row>
    <row r="185" spans="1:9" s="96" customFormat="1" ht="32.25" customHeight="1" thickBot="1" thickTop="1">
      <c r="A185" s="91"/>
      <c r="B185" s="92" t="s">
        <v>45</v>
      </c>
      <c r="C185" s="93"/>
      <c r="D185" s="94">
        <f>D11+D25+D45+D48+D106+D110+D136+D161+D177+D182</f>
        <v>223860</v>
      </c>
      <c r="E185" s="165">
        <f>E11+E25+E45+E48+E106+E110+E136+E161+E177+E182</f>
        <v>1802309</v>
      </c>
      <c r="F185" s="95">
        <f>F11+F25+F45+F48+F106+F110+F136+F161+F177+F182</f>
        <v>2026169</v>
      </c>
      <c r="H185" s="97"/>
      <c r="I185" s="97"/>
    </row>
    <row r="186" spans="1:6" s="103" customFormat="1" ht="18.75" customHeight="1" thickBot="1" thickTop="1">
      <c r="A186" s="98"/>
      <c r="B186" s="99" t="s">
        <v>46</v>
      </c>
      <c r="C186" s="99"/>
      <c r="D186" s="100"/>
      <c r="E186" s="101">
        <f>F185-E185</f>
        <v>223860</v>
      </c>
      <c r="F186" s="102"/>
    </row>
    <row r="187" ht="20.25" customHeight="1" thickTop="1"/>
  </sheetData>
  <mergeCells count="1">
    <mergeCell ref="B8:B9"/>
  </mergeCells>
  <printOptions horizontalCentered="1"/>
  <pageMargins left="0" right="0" top="0.984251968503937" bottom="0.85" header="0.5118110236220472" footer="0.5118110236220472"/>
  <pageSetup firstPageNumber="4" useFirstPageNumber="1" horizontalDpi="600" verticalDpi="600" orientation="portrait" paperSize="9" r:id="rId1"/>
  <headerFooter alignWithMargins="0">
    <oddHeader xml:space="preserve">&amp;C&amp;"Times New Roman,Normalny"&amp;P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E3" sqref="E3"/>
    </sheetView>
  </sheetViews>
  <sheetFormatPr defaultColWidth="9.00390625" defaultRowHeight="12.75"/>
  <cols>
    <col min="1" max="1" width="7.375" style="0" customWidth="1"/>
    <col min="2" max="2" width="34.75390625" style="0" customWidth="1"/>
    <col min="3" max="3" width="6.375" style="0" customWidth="1"/>
    <col min="4" max="6" width="13.25390625" style="0" customWidth="1"/>
  </cols>
  <sheetData>
    <row r="1" spans="1:6" ht="15.75">
      <c r="A1" s="1"/>
      <c r="B1" s="127"/>
      <c r="C1" s="2"/>
      <c r="D1" s="2"/>
      <c r="E1" s="2" t="s">
        <v>50</v>
      </c>
      <c r="F1" s="1"/>
    </row>
    <row r="2" spans="1:6" ht="12.75" customHeight="1">
      <c r="A2" s="3"/>
      <c r="B2" s="4"/>
      <c r="C2" s="6"/>
      <c r="D2" s="6"/>
      <c r="E2" s="6" t="s">
        <v>150</v>
      </c>
      <c r="F2" s="1"/>
    </row>
    <row r="3" spans="1:6" ht="14.25" customHeight="1">
      <c r="A3" s="3"/>
      <c r="B3" s="4"/>
      <c r="C3" s="6"/>
      <c r="D3" s="6"/>
      <c r="E3" s="6" t="s">
        <v>1</v>
      </c>
      <c r="F3" s="1"/>
    </row>
    <row r="4" spans="1:6" ht="16.5" customHeight="1">
      <c r="A4" s="3"/>
      <c r="B4" s="4"/>
      <c r="C4" s="6"/>
      <c r="D4" s="6"/>
      <c r="E4" s="7" t="s">
        <v>151</v>
      </c>
      <c r="F4" s="1"/>
    </row>
    <row r="5" spans="1:6" ht="10.5" customHeight="1">
      <c r="A5" s="3"/>
      <c r="B5" s="4"/>
      <c r="C5" s="6"/>
      <c r="D5" s="6"/>
      <c r="E5" s="5"/>
      <c r="F5" s="1"/>
    </row>
    <row r="6" spans="1:6" ht="39" customHeight="1">
      <c r="A6" s="8" t="s">
        <v>146</v>
      </c>
      <c r="B6" s="9"/>
      <c r="C6" s="10"/>
      <c r="D6" s="10"/>
      <c r="E6" s="10"/>
      <c r="F6" s="10"/>
    </row>
    <row r="7" spans="1:6" ht="19.5" thickBot="1">
      <c r="A7" s="8"/>
      <c r="B7" s="9"/>
      <c r="C7" s="10"/>
      <c r="D7" s="10"/>
      <c r="E7" s="10"/>
      <c r="F7" s="128" t="s">
        <v>2</v>
      </c>
    </row>
    <row r="8" spans="1:6" ht="23.25" customHeight="1">
      <c r="A8" s="14" t="s">
        <v>3</v>
      </c>
      <c r="B8" s="391" t="s">
        <v>4</v>
      </c>
      <c r="C8" s="210" t="s">
        <v>5</v>
      </c>
      <c r="D8" s="319" t="s">
        <v>6</v>
      </c>
      <c r="E8" s="147" t="s">
        <v>7</v>
      </c>
      <c r="F8" s="148"/>
    </row>
    <row r="9" spans="1:6" ht="15.75" customHeight="1">
      <c r="A9" s="20" t="s">
        <v>8</v>
      </c>
      <c r="B9" s="392"/>
      <c r="C9" s="21" t="s">
        <v>9</v>
      </c>
      <c r="D9" s="116" t="s">
        <v>12</v>
      </c>
      <c r="E9" s="145" t="s">
        <v>11</v>
      </c>
      <c r="F9" s="146" t="s">
        <v>12</v>
      </c>
    </row>
    <row r="10" spans="1:6" s="212" customFormat="1" ht="11.25" customHeight="1" thickBot="1">
      <c r="A10" s="25">
        <v>1</v>
      </c>
      <c r="B10" s="225">
        <v>2</v>
      </c>
      <c r="C10" s="26">
        <v>3</v>
      </c>
      <c r="D10" s="226">
        <v>4</v>
      </c>
      <c r="E10" s="227">
        <v>5</v>
      </c>
      <c r="F10" s="29">
        <v>6</v>
      </c>
    </row>
    <row r="11" spans="1:6" s="212" customFormat="1" ht="21" customHeight="1" thickBot="1" thickTop="1">
      <c r="A11" s="218">
        <v>750</v>
      </c>
      <c r="B11" s="221" t="s">
        <v>64</v>
      </c>
      <c r="C11" s="219" t="s">
        <v>105</v>
      </c>
      <c r="D11" s="301">
        <f>D12</f>
        <v>687</v>
      </c>
      <c r="E11" s="231"/>
      <c r="F11" s="232">
        <f>F12</f>
        <v>687</v>
      </c>
    </row>
    <row r="12" spans="1:6" s="212" customFormat="1" ht="21.75" customHeight="1" thickTop="1">
      <c r="A12" s="217">
        <v>75045</v>
      </c>
      <c r="B12" s="222" t="s">
        <v>65</v>
      </c>
      <c r="C12" s="35"/>
      <c r="D12" s="302">
        <f>D13</f>
        <v>687</v>
      </c>
      <c r="E12" s="233"/>
      <c r="F12" s="234">
        <f>F14</f>
        <v>687</v>
      </c>
    </row>
    <row r="13" spans="1:10" s="224" customFormat="1" ht="60.75" customHeight="1">
      <c r="A13" s="37">
        <v>2120</v>
      </c>
      <c r="B13" s="307" t="s">
        <v>104</v>
      </c>
      <c r="C13" s="38"/>
      <c r="D13" s="305">
        <v>687</v>
      </c>
      <c r="E13" s="306"/>
      <c r="F13" s="235"/>
      <c r="J13" s="212"/>
    </row>
    <row r="14" spans="1:10" s="224" customFormat="1" ht="17.25" customHeight="1" thickBot="1">
      <c r="A14" s="172">
        <v>4300</v>
      </c>
      <c r="B14" s="331" t="s">
        <v>19</v>
      </c>
      <c r="C14" s="216"/>
      <c r="D14" s="303"/>
      <c r="E14" s="304"/>
      <c r="F14" s="236">
        <v>687</v>
      </c>
      <c r="J14" s="332"/>
    </row>
    <row r="15" spans="1:6" ht="21" customHeight="1" thickBot="1" thickTop="1">
      <c r="A15" s="175">
        <v>801</v>
      </c>
      <c r="B15" s="179" t="s">
        <v>20</v>
      </c>
      <c r="C15" s="42" t="s">
        <v>21</v>
      </c>
      <c r="D15" s="176"/>
      <c r="E15" s="43">
        <f>E20+E28+E31+E40+E42</f>
        <v>83848</v>
      </c>
      <c r="F15" s="206">
        <f>F16+F18+F20+F28+F31+F40+F42</f>
        <v>83848</v>
      </c>
    </row>
    <row r="16" spans="1:6" ht="18.75" customHeight="1" thickTop="1">
      <c r="A16" s="177">
        <v>80102</v>
      </c>
      <c r="B16" s="180" t="s">
        <v>106</v>
      </c>
      <c r="C16" s="60"/>
      <c r="D16" s="178"/>
      <c r="E16" s="61"/>
      <c r="F16" s="75">
        <v>2750</v>
      </c>
    </row>
    <row r="17" spans="1:6" s="309" customFormat="1" ht="18.75" customHeight="1">
      <c r="A17" s="200">
        <v>4440</v>
      </c>
      <c r="B17" s="63" t="s">
        <v>30</v>
      </c>
      <c r="C17" s="185"/>
      <c r="D17" s="202"/>
      <c r="E17" s="184"/>
      <c r="F17" s="187">
        <v>2750</v>
      </c>
    </row>
    <row r="18" spans="1:6" s="309" customFormat="1" ht="18.75" customHeight="1">
      <c r="A18" s="312">
        <v>80111</v>
      </c>
      <c r="B18" s="313" t="s">
        <v>107</v>
      </c>
      <c r="C18" s="261"/>
      <c r="D18" s="314"/>
      <c r="E18" s="263"/>
      <c r="F18" s="264">
        <f>F19</f>
        <v>4500</v>
      </c>
    </row>
    <row r="19" spans="1:6" s="309" customFormat="1" ht="18.75" customHeight="1">
      <c r="A19" s="200">
        <v>4440</v>
      </c>
      <c r="B19" s="63" t="s">
        <v>30</v>
      </c>
      <c r="C19" s="48"/>
      <c r="D19" s="174"/>
      <c r="E19" s="50"/>
      <c r="F19" s="77">
        <v>4500</v>
      </c>
    </row>
    <row r="20" spans="1:6" ht="19.5" customHeight="1">
      <c r="A20" s="310">
        <v>80120</v>
      </c>
      <c r="B20" s="311" t="s">
        <v>59</v>
      </c>
      <c r="C20" s="69"/>
      <c r="D20" s="183"/>
      <c r="E20" s="169">
        <f>SUM(E21:E27)</f>
        <v>17200</v>
      </c>
      <c r="F20" s="81">
        <f>SUM(F21:F27)</f>
        <v>17200</v>
      </c>
    </row>
    <row r="21" spans="1:6" ht="15.75" customHeight="1">
      <c r="A21" s="200">
        <v>4260</v>
      </c>
      <c r="B21" s="201" t="s">
        <v>27</v>
      </c>
      <c r="C21" s="185"/>
      <c r="D21" s="202"/>
      <c r="E21" s="208">
        <v>13700</v>
      </c>
      <c r="F21" s="187"/>
    </row>
    <row r="22" spans="1:6" ht="16.5" customHeight="1">
      <c r="A22" s="189">
        <v>4270</v>
      </c>
      <c r="B22" s="63" t="s">
        <v>17</v>
      </c>
      <c r="C22" s="48"/>
      <c r="D22" s="174"/>
      <c r="E22" s="154"/>
      <c r="F22" s="77">
        <v>6000</v>
      </c>
    </row>
    <row r="23" spans="1:6" ht="16.5" customHeight="1">
      <c r="A23" s="189">
        <v>4300</v>
      </c>
      <c r="B23" s="63" t="s">
        <v>19</v>
      </c>
      <c r="C23" s="48"/>
      <c r="D23" s="174"/>
      <c r="E23" s="154"/>
      <c r="F23" s="77">
        <v>7000</v>
      </c>
    </row>
    <row r="24" spans="1:6" ht="16.5" customHeight="1">
      <c r="A24" s="189">
        <v>4350</v>
      </c>
      <c r="B24" s="63" t="s">
        <v>33</v>
      </c>
      <c r="C24" s="48"/>
      <c r="D24" s="174"/>
      <c r="E24" s="154"/>
      <c r="F24" s="77">
        <v>700</v>
      </c>
    </row>
    <row r="25" spans="1:6" ht="16.5" customHeight="1">
      <c r="A25" s="189">
        <v>4410</v>
      </c>
      <c r="B25" s="63" t="s">
        <v>40</v>
      </c>
      <c r="C25" s="48"/>
      <c r="D25" s="174"/>
      <c r="E25" s="154">
        <v>3500</v>
      </c>
      <c r="F25" s="77"/>
    </row>
    <row r="26" spans="1:6" ht="45" customHeight="1">
      <c r="A26" s="189">
        <v>4740</v>
      </c>
      <c r="B26" s="63" t="s">
        <v>18</v>
      </c>
      <c r="C26" s="48"/>
      <c r="D26" s="174"/>
      <c r="E26" s="154"/>
      <c r="F26" s="77">
        <v>2000</v>
      </c>
    </row>
    <row r="27" spans="1:6" ht="30.75" customHeight="1">
      <c r="A27" s="189">
        <v>4750</v>
      </c>
      <c r="B27" s="63" t="s">
        <v>32</v>
      </c>
      <c r="C27" s="48"/>
      <c r="D27" s="174"/>
      <c r="E27" s="154"/>
      <c r="F27" s="77">
        <v>1500</v>
      </c>
    </row>
    <row r="28" spans="1:6" ht="16.5" customHeight="1">
      <c r="A28" s="312">
        <v>80123</v>
      </c>
      <c r="B28" s="283" t="s">
        <v>108</v>
      </c>
      <c r="C28" s="261"/>
      <c r="D28" s="314"/>
      <c r="E28" s="315">
        <f>E29</f>
        <v>4000</v>
      </c>
      <c r="F28" s="264">
        <f>F30</f>
        <v>4000</v>
      </c>
    </row>
    <row r="29" spans="1:6" ht="30" customHeight="1">
      <c r="A29" s="189">
        <v>3020</v>
      </c>
      <c r="B29" s="54" t="s">
        <v>23</v>
      </c>
      <c r="C29" s="48"/>
      <c r="D29" s="174"/>
      <c r="E29" s="154">
        <v>4000</v>
      </c>
      <c r="F29" s="77"/>
    </row>
    <row r="30" spans="1:6" ht="14.25" customHeight="1">
      <c r="A30" s="195">
        <v>4300</v>
      </c>
      <c r="B30" s="63" t="s">
        <v>19</v>
      </c>
      <c r="C30" s="196"/>
      <c r="D30" s="197"/>
      <c r="E30" s="209"/>
      <c r="F30" s="199">
        <v>4000</v>
      </c>
    </row>
    <row r="31" spans="1:6" ht="17.25" customHeight="1">
      <c r="A31" s="190">
        <v>80130</v>
      </c>
      <c r="B31" s="104" t="s">
        <v>60</v>
      </c>
      <c r="C31" s="191"/>
      <c r="D31" s="192"/>
      <c r="E31" s="193">
        <f>SUM(E32:E39)</f>
        <v>17668</v>
      </c>
      <c r="F31" s="194">
        <f>SUM(F32:F39)</f>
        <v>17668</v>
      </c>
    </row>
    <row r="32" spans="1:6" s="309" customFormat="1" ht="31.5" customHeight="1">
      <c r="A32" s="200">
        <v>3020</v>
      </c>
      <c r="B32" s="54" t="s">
        <v>23</v>
      </c>
      <c r="C32" s="185"/>
      <c r="D32" s="202"/>
      <c r="E32" s="184">
        <v>5000</v>
      </c>
      <c r="F32" s="187"/>
    </row>
    <row r="33" spans="1:6" s="309" customFormat="1" ht="17.25" customHeight="1">
      <c r="A33" s="189">
        <v>4040</v>
      </c>
      <c r="B33" s="54" t="s">
        <v>25</v>
      </c>
      <c r="C33" s="48"/>
      <c r="D33" s="174"/>
      <c r="E33" s="50">
        <v>6768</v>
      </c>
      <c r="F33" s="77"/>
    </row>
    <row r="34" spans="1:6" s="309" customFormat="1" ht="17.25" customHeight="1">
      <c r="A34" s="195">
        <v>4140</v>
      </c>
      <c r="B34" s="358" t="s">
        <v>38</v>
      </c>
      <c r="C34" s="196"/>
      <c r="D34" s="197"/>
      <c r="E34" s="198">
        <v>1400</v>
      </c>
      <c r="F34" s="199"/>
    </row>
    <row r="35" spans="1:6" s="309" customFormat="1" ht="17.25" customHeight="1">
      <c r="A35" s="189">
        <v>4210</v>
      </c>
      <c r="B35" s="54" t="s">
        <v>16</v>
      </c>
      <c r="C35" s="48"/>
      <c r="D35" s="174"/>
      <c r="E35" s="50">
        <v>2500</v>
      </c>
      <c r="F35" s="77"/>
    </row>
    <row r="36" spans="1:6" ht="18" customHeight="1">
      <c r="A36" s="189">
        <v>4300</v>
      </c>
      <c r="B36" s="63" t="s">
        <v>19</v>
      </c>
      <c r="C36" s="51"/>
      <c r="D36" s="203"/>
      <c r="E36" s="50"/>
      <c r="F36" s="77">
        <v>11068</v>
      </c>
    </row>
    <row r="37" spans="1:6" ht="30.75" customHeight="1">
      <c r="A37" s="189">
        <v>4390</v>
      </c>
      <c r="B37" s="63" t="s">
        <v>14</v>
      </c>
      <c r="C37" s="51"/>
      <c r="D37" s="203"/>
      <c r="E37" s="50"/>
      <c r="F37" s="77">
        <v>2500</v>
      </c>
    </row>
    <row r="38" spans="1:6" ht="17.25" customHeight="1">
      <c r="A38" s="189">
        <v>4440</v>
      </c>
      <c r="B38" s="63" t="s">
        <v>30</v>
      </c>
      <c r="C38" s="51"/>
      <c r="D38" s="203"/>
      <c r="E38" s="50"/>
      <c r="F38" s="77">
        <v>4100</v>
      </c>
    </row>
    <row r="39" spans="1:6" ht="45.75" customHeight="1">
      <c r="A39" s="195">
        <v>4740</v>
      </c>
      <c r="B39" s="63" t="s">
        <v>18</v>
      </c>
      <c r="C39" s="191"/>
      <c r="D39" s="192"/>
      <c r="E39" s="198">
        <v>2000</v>
      </c>
      <c r="F39" s="199"/>
    </row>
    <row r="40" spans="1:6" ht="18.75" customHeight="1">
      <c r="A40" s="190">
        <v>80134</v>
      </c>
      <c r="B40" s="316" t="s">
        <v>109</v>
      </c>
      <c r="C40" s="191"/>
      <c r="D40" s="192"/>
      <c r="E40" s="193">
        <f>SUM(E41:E41)</f>
        <v>2700</v>
      </c>
      <c r="F40" s="194"/>
    </row>
    <row r="41" spans="1:6" ht="15">
      <c r="A41" s="47">
        <v>4440</v>
      </c>
      <c r="B41" s="63" t="s">
        <v>30</v>
      </c>
      <c r="C41" s="48"/>
      <c r="D41" s="174"/>
      <c r="E41" s="50">
        <v>2700</v>
      </c>
      <c r="F41" s="77"/>
    </row>
    <row r="42" spans="1:6" ht="15.75" customHeight="1">
      <c r="A42" s="68">
        <v>80195</v>
      </c>
      <c r="B42" s="182" t="s">
        <v>15</v>
      </c>
      <c r="C42" s="69"/>
      <c r="D42" s="183"/>
      <c r="E42" s="71">
        <f>SUM(E43:E47)</f>
        <v>42280</v>
      </c>
      <c r="F42" s="81">
        <f>SUM(F43:F47)</f>
        <v>37730</v>
      </c>
    </row>
    <row r="43" spans="1:6" ht="29.25" customHeight="1">
      <c r="A43" s="189">
        <v>4240</v>
      </c>
      <c r="B43" s="63" t="s">
        <v>93</v>
      </c>
      <c r="C43" s="51"/>
      <c r="D43" s="203"/>
      <c r="E43" s="52"/>
      <c r="F43" s="77">
        <v>5000</v>
      </c>
    </row>
    <row r="44" spans="1:6" ht="14.25" customHeight="1">
      <c r="A44" s="189">
        <v>4300</v>
      </c>
      <c r="B44" s="63" t="s">
        <v>110</v>
      </c>
      <c r="C44" s="51"/>
      <c r="D44" s="203"/>
      <c r="E44" s="39">
        <v>700</v>
      </c>
      <c r="F44" s="238"/>
    </row>
    <row r="45" spans="1:6" ht="15.75" customHeight="1">
      <c r="A45" s="189">
        <v>4300</v>
      </c>
      <c r="B45" s="63" t="s">
        <v>111</v>
      </c>
      <c r="C45" s="51"/>
      <c r="D45" s="203"/>
      <c r="E45" s="39">
        <v>41580</v>
      </c>
      <c r="F45" s="238"/>
    </row>
    <row r="46" spans="1:6" ht="15">
      <c r="A46" s="189">
        <v>4440</v>
      </c>
      <c r="B46" s="63" t="s">
        <v>30</v>
      </c>
      <c r="C46" s="51"/>
      <c r="D46" s="203"/>
      <c r="E46" s="39"/>
      <c r="F46" s="238">
        <v>17200</v>
      </c>
    </row>
    <row r="47" spans="1:6" ht="30" customHeight="1" thickBot="1">
      <c r="A47" s="47">
        <v>6050</v>
      </c>
      <c r="B47" s="181" t="s">
        <v>57</v>
      </c>
      <c r="C47" s="48"/>
      <c r="D47" s="174"/>
      <c r="E47" s="39"/>
      <c r="F47" s="238">
        <v>15530</v>
      </c>
    </row>
    <row r="48" spans="1:6" ht="30.75" customHeight="1" thickBot="1" thickTop="1">
      <c r="A48" s="41">
        <v>854</v>
      </c>
      <c r="B48" s="317" t="s">
        <v>41</v>
      </c>
      <c r="C48" s="42" t="s">
        <v>21</v>
      </c>
      <c r="D48" s="159"/>
      <c r="E48" s="160">
        <f>E49+E61+E63</f>
        <v>16810</v>
      </c>
      <c r="F48" s="168">
        <f>F49+F61+F63</f>
        <v>16810</v>
      </c>
    </row>
    <row r="49" spans="1:6" ht="19.5" customHeight="1" thickTop="1">
      <c r="A49" s="58">
        <v>85407</v>
      </c>
      <c r="B49" s="132" t="s">
        <v>112</v>
      </c>
      <c r="C49" s="139"/>
      <c r="D49" s="151"/>
      <c r="E49" s="61">
        <f>SUM(E50:E60)</f>
        <v>12700</v>
      </c>
      <c r="F49" s="62">
        <f>SUM(F50:F60)</f>
        <v>12700</v>
      </c>
    </row>
    <row r="50" spans="1:6" s="318" customFormat="1" ht="28.5" customHeight="1">
      <c r="A50" s="47">
        <v>3020</v>
      </c>
      <c r="B50" s="54" t="s">
        <v>23</v>
      </c>
      <c r="C50" s="131"/>
      <c r="D50" s="150"/>
      <c r="E50" s="50"/>
      <c r="F50" s="66">
        <v>5300</v>
      </c>
    </row>
    <row r="51" spans="1:6" s="318" customFormat="1" ht="18" customHeight="1">
      <c r="A51" s="47">
        <v>4140</v>
      </c>
      <c r="B51" s="54" t="s">
        <v>38</v>
      </c>
      <c r="C51" s="131"/>
      <c r="D51" s="150"/>
      <c r="E51" s="50">
        <v>1000</v>
      </c>
      <c r="F51" s="66"/>
    </row>
    <row r="52" spans="1:6" s="318" customFormat="1" ht="18" customHeight="1">
      <c r="A52" s="47">
        <v>4210</v>
      </c>
      <c r="B52" s="54" t="s">
        <v>16</v>
      </c>
      <c r="C52" s="131"/>
      <c r="D52" s="150"/>
      <c r="E52" s="50">
        <v>1200</v>
      </c>
      <c r="F52" s="66"/>
    </row>
    <row r="53" spans="1:6" s="318" customFormat="1" ht="18" customHeight="1">
      <c r="A53" s="47">
        <v>4260</v>
      </c>
      <c r="B53" s="170" t="s">
        <v>27</v>
      </c>
      <c r="C53" s="131"/>
      <c r="D53" s="150"/>
      <c r="E53" s="50">
        <v>5500</v>
      </c>
      <c r="F53" s="66"/>
    </row>
    <row r="54" spans="1:6" s="318" customFormat="1" ht="18" customHeight="1">
      <c r="A54" s="47">
        <v>4270</v>
      </c>
      <c r="B54" s="170" t="s">
        <v>17</v>
      </c>
      <c r="C54" s="131"/>
      <c r="D54" s="150"/>
      <c r="E54" s="50"/>
      <c r="F54" s="66">
        <v>2200</v>
      </c>
    </row>
    <row r="55" spans="1:6" s="318" customFormat="1" ht="18" customHeight="1">
      <c r="A55" s="47">
        <v>4280</v>
      </c>
      <c r="B55" s="170" t="s">
        <v>36</v>
      </c>
      <c r="C55" s="131"/>
      <c r="D55" s="150"/>
      <c r="E55" s="50"/>
      <c r="F55" s="66">
        <v>800</v>
      </c>
    </row>
    <row r="56" spans="1:6" s="318" customFormat="1" ht="18" customHeight="1">
      <c r="A56" s="47">
        <v>4300</v>
      </c>
      <c r="B56" s="63" t="s">
        <v>111</v>
      </c>
      <c r="C56" s="131"/>
      <c r="D56" s="150"/>
      <c r="E56" s="50"/>
      <c r="F56" s="66">
        <v>1200</v>
      </c>
    </row>
    <row r="57" spans="1:6" s="318" customFormat="1" ht="45">
      <c r="A57" s="47">
        <v>4370</v>
      </c>
      <c r="B57" s="78" t="s">
        <v>62</v>
      </c>
      <c r="C57" s="131"/>
      <c r="D57" s="150"/>
      <c r="E57" s="50">
        <v>2500</v>
      </c>
      <c r="F57" s="66"/>
    </row>
    <row r="58" spans="1:6" s="318" customFormat="1" ht="30">
      <c r="A58" s="47">
        <v>4390</v>
      </c>
      <c r="B58" s="63" t="s">
        <v>14</v>
      </c>
      <c r="C58" s="131"/>
      <c r="D58" s="150"/>
      <c r="E58" s="50">
        <v>2000</v>
      </c>
      <c r="F58" s="66"/>
    </row>
    <row r="59" spans="1:6" s="318" customFormat="1" ht="15">
      <c r="A59" s="47">
        <v>4440</v>
      </c>
      <c r="B59" s="63" t="s">
        <v>30</v>
      </c>
      <c r="C59" s="131"/>
      <c r="D59" s="150"/>
      <c r="E59" s="50"/>
      <c r="F59" s="66">
        <v>3200</v>
      </c>
    </row>
    <row r="60" spans="1:6" s="318" customFormat="1" ht="45.75" customHeight="1">
      <c r="A60" s="47">
        <v>4740</v>
      </c>
      <c r="B60" s="63" t="s">
        <v>18</v>
      </c>
      <c r="C60" s="131"/>
      <c r="D60" s="150"/>
      <c r="E60" s="50">
        <v>500</v>
      </c>
      <c r="F60" s="67"/>
    </row>
    <row r="61" spans="1:6" ht="18.75" customHeight="1">
      <c r="A61" s="68">
        <v>85415</v>
      </c>
      <c r="B61" s="143" t="s">
        <v>43</v>
      </c>
      <c r="C61" s="144"/>
      <c r="D61" s="152"/>
      <c r="E61" s="71">
        <f>E62</f>
        <v>1610</v>
      </c>
      <c r="F61" s="72">
        <f>F62</f>
        <v>1610</v>
      </c>
    </row>
    <row r="62" spans="1:6" s="309" customFormat="1" ht="17.25" customHeight="1">
      <c r="A62" s="204">
        <v>3240</v>
      </c>
      <c r="B62" s="320" t="s">
        <v>113</v>
      </c>
      <c r="C62" s="321"/>
      <c r="D62" s="322"/>
      <c r="E62" s="184">
        <v>1610</v>
      </c>
      <c r="F62" s="45">
        <v>1610</v>
      </c>
    </row>
    <row r="63" spans="1:6" ht="21" customHeight="1">
      <c r="A63" s="68">
        <v>85495</v>
      </c>
      <c r="B63" s="143" t="s">
        <v>15</v>
      </c>
      <c r="C63" s="144"/>
      <c r="D63" s="158"/>
      <c r="E63" s="71">
        <f>SUM(E64:E68)</f>
        <v>2500</v>
      </c>
      <c r="F63" s="72">
        <f>SUM(F64:F68)</f>
        <v>2500</v>
      </c>
    </row>
    <row r="64" spans="1:6" ht="29.25" customHeight="1">
      <c r="A64" s="47">
        <v>3040</v>
      </c>
      <c r="B64" s="133" t="s">
        <v>114</v>
      </c>
      <c r="C64" s="131"/>
      <c r="D64" s="157"/>
      <c r="E64" s="50">
        <v>1000</v>
      </c>
      <c r="F64" s="45"/>
    </row>
    <row r="65" spans="1:6" ht="16.5" customHeight="1">
      <c r="A65" s="47">
        <v>4170</v>
      </c>
      <c r="B65" s="133" t="s">
        <v>39</v>
      </c>
      <c r="C65" s="131"/>
      <c r="D65" s="157"/>
      <c r="E65" s="50">
        <v>1300</v>
      </c>
      <c r="F65" s="66"/>
    </row>
    <row r="66" spans="1:6" ht="16.5" customHeight="1">
      <c r="A66" s="47">
        <v>4210</v>
      </c>
      <c r="B66" s="133" t="s">
        <v>16</v>
      </c>
      <c r="C66" s="131"/>
      <c r="D66" s="157"/>
      <c r="E66" s="50"/>
      <c r="F66" s="66">
        <v>1000</v>
      </c>
    </row>
    <row r="67" spans="1:6" ht="16.5" customHeight="1">
      <c r="A67" s="47">
        <v>4300</v>
      </c>
      <c r="B67" s="133" t="s">
        <v>19</v>
      </c>
      <c r="C67" s="131"/>
      <c r="D67" s="157"/>
      <c r="E67" s="50"/>
      <c r="F67" s="66">
        <v>1500</v>
      </c>
    </row>
    <row r="68" spans="1:6" ht="46.5" customHeight="1" thickBot="1">
      <c r="A68" s="207">
        <v>4740</v>
      </c>
      <c r="B68" s="63" t="s">
        <v>18</v>
      </c>
      <c r="C68" s="214"/>
      <c r="D68" s="215"/>
      <c r="E68" s="198">
        <v>200</v>
      </c>
      <c r="F68" s="67"/>
    </row>
    <row r="69" spans="1:6" ht="17.25" thickBot="1" thickTop="1">
      <c r="A69" s="121"/>
      <c r="B69" s="122" t="s">
        <v>45</v>
      </c>
      <c r="C69" s="134"/>
      <c r="D69" s="162">
        <f>D11</f>
        <v>687</v>
      </c>
      <c r="E69" s="167">
        <f>E11+E15+E48</f>
        <v>100658</v>
      </c>
      <c r="F69" s="323">
        <f>F11+F15+F48</f>
        <v>101345</v>
      </c>
    </row>
    <row r="70" spans="1:6" ht="17.25" thickBot="1" thickTop="1">
      <c r="A70" s="135"/>
      <c r="B70" s="125" t="s">
        <v>46</v>
      </c>
      <c r="C70" s="136"/>
      <c r="D70" s="153"/>
      <c r="E70" s="126">
        <f>F69-E69</f>
        <v>687</v>
      </c>
      <c r="F70" s="137"/>
    </row>
    <row r="71" ht="13.5" thickTop="1"/>
  </sheetData>
  <mergeCells count="1">
    <mergeCell ref="B8:B9"/>
  </mergeCells>
  <printOptions horizontalCentered="1"/>
  <pageMargins left="0" right="0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D3" sqref="D3"/>
    </sheetView>
  </sheetViews>
  <sheetFormatPr defaultColWidth="9.00390625" defaultRowHeight="12.75"/>
  <cols>
    <col min="1" max="1" width="7.625" style="0" bestFit="1" customWidth="1"/>
    <col min="2" max="2" width="35.00390625" style="0" customWidth="1"/>
    <col min="3" max="3" width="6.75390625" style="0" customWidth="1"/>
    <col min="4" max="5" width="17.125" style="0" customWidth="1"/>
  </cols>
  <sheetData>
    <row r="1" spans="1:5" ht="15.75">
      <c r="A1" s="1"/>
      <c r="B1" s="127"/>
      <c r="C1" s="2"/>
      <c r="D1" s="2" t="s">
        <v>143</v>
      </c>
      <c r="E1" s="1"/>
    </row>
    <row r="2" spans="1:5" ht="12.75" customHeight="1">
      <c r="A2" s="3"/>
      <c r="B2" s="4"/>
      <c r="C2" s="6"/>
      <c r="D2" s="6" t="s">
        <v>153</v>
      </c>
      <c r="E2" s="1"/>
    </row>
    <row r="3" spans="1:5" ht="14.25" customHeight="1">
      <c r="A3" s="3"/>
      <c r="B3" s="4"/>
      <c r="C3" s="6"/>
      <c r="D3" s="6" t="s">
        <v>144</v>
      </c>
      <c r="E3" s="1"/>
    </row>
    <row r="4" spans="1:5" ht="16.5" customHeight="1">
      <c r="A4" s="3"/>
      <c r="B4" s="4"/>
      <c r="C4" s="6"/>
      <c r="D4" s="7" t="s">
        <v>152</v>
      </c>
      <c r="E4" s="1"/>
    </row>
    <row r="5" spans="1:5" ht="16.5" customHeight="1">
      <c r="A5" s="3"/>
      <c r="B5" s="4"/>
      <c r="C5" s="6"/>
      <c r="D5" s="6"/>
      <c r="E5" s="1"/>
    </row>
    <row r="6" spans="1:5" ht="54" customHeight="1">
      <c r="A6" s="8" t="s">
        <v>51</v>
      </c>
      <c r="B6" s="9"/>
      <c r="C6" s="10"/>
      <c r="D6" s="10"/>
      <c r="E6" s="10"/>
    </row>
    <row r="7" spans="1:5" ht="21.75" customHeight="1" thickBot="1">
      <c r="A7" s="8"/>
      <c r="B7" s="9"/>
      <c r="C7" s="10"/>
      <c r="D7" s="10"/>
      <c r="E7" s="128" t="s">
        <v>2</v>
      </c>
    </row>
    <row r="8" spans="1:5" ht="30" customHeight="1">
      <c r="A8" s="14" t="s">
        <v>3</v>
      </c>
      <c r="B8" s="391" t="s">
        <v>4</v>
      </c>
      <c r="C8" s="15" t="s">
        <v>5</v>
      </c>
      <c r="D8" s="149" t="s">
        <v>6</v>
      </c>
      <c r="E8" s="148" t="s">
        <v>7</v>
      </c>
    </row>
    <row r="9" spans="1:5" ht="13.5" customHeight="1">
      <c r="A9" s="20" t="s">
        <v>8</v>
      </c>
      <c r="B9" s="392"/>
      <c r="C9" s="21" t="s">
        <v>9</v>
      </c>
      <c r="D9" s="116" t="s">
        <v>12</v>
      </c>
      <c r="E9" s="163" t="s">
        <v>12</v>
      </c>
    </row>
    <row r="10" spans="1:5" s="212" customFormat="1" ht="11.25" customHeight="1" thickBot="1">
      <c r="A10" s="129">
        <v>1</v>
      </c>
      <c r="B10" s="130">
        <v>2</v>
      </c>
      <c r="C10" s="337">
        <v>3</v>
      </c>
      <c r="D10" s="211">
        <v>4</v>
      </c>
      <c r="E10" s="164">
        <v>5</v>
      </c>
    </row>
    <row r="11" spans="1:5" s="338" customFormat="1" ht="75.75" customHeight="1" thickBot="1" thickTop="1">
      <c r="A11" s="250">
        <v>751</v>
      </c>
      <c r="B11" s="349" t="s">
        <v>133</v>
      </c>
      <c r="C11" s="31" t="s">
        <v>78</v>
      </c>
      <c r="D11" s="339">
        <f>D12</f>
        <v>22068</v>
      </c>
      <c r="E11" s="340">
        <f>E12</f>
        <v>22068</v>
      </c>
    </row>
    <row r="12" spans="1:5" s="338" customFormat="1" ht="17.25" customHeight="1" thickTop="1">
      <c r="A12" s="217">
        <v>75108</v>
      </c>
      <c r="B12" s="350" t="s">
        <v>134</v>
      </c>
      <c r="C12" s="35"/>
      <c r="D12" s="341">
        <f>D13</f>
        <v>22068</v>
      </c>
      <c r="E12" s="342">
        <f>SUM(E13:E19)</f>
        <v>22068</v>
      </c>
    </row>
    <row r="13" spans="1:9" s="224" customFormat="1" ht="64.5" customHeight="1">
      <c r="A13" s="247">
        <v>2010</v>
      </c>
      <c r="B13" s="351" t="s">
        <v>115</v>
      </c>
      <c r="C13" s="248"/>
      <c r="D13" s="343">
        <v>22068</v>
      </c>
      <c r="E13" s="344"/>
      <c r="I13" s="338"/>
    </row>
    <row r="14" spans="1:5" s="224" customFormat="1" ht="17.25" customHeight="1">
      <c r="A14" s="37">
        <v>4210</v>
      </c>
      <c r="B14" s="352" t="s">
        <v>16</v>
      </c>
      <c r="C14" s="38"/>
      <c r="D14" s="345"/>
      <c r="E14" s="346">
        <v>7918</v>
      </c>
    </row>
    <row r="15" spans="1:5" s="224" customFormat="1" ht="17.25" customHeight="1">
      <c r="A15" s="37">
        <v>4260</v>
      </c>
      <c r="B15" s="352" t="s">
        <v>27</v>
      </c>
      <c r="C15" s="38"/>
      <c r="D15" s="345"/>
      <c r="E15" s="346">
        <v>50</v>
      </c>
    </row>
    <row r="16" spans="1:5" s="224" customFormat="1" ht="17.25" customHeight="1">
      <c r="A16" s="37">
        <v>4300</v>
      </c>
      <c r="B16" s="352" t="s">
        <v>19</v>
      </c>
      <c r="C16" s="38"/>
      <c r="D16" s="345"/>
      <c r="E16" s="346">
        <v>8000</v>
      </c>
    </row>
    <row r="17" spans="1:5" s="224" customFormat="1" ht="45">
      <c r="A17" s="37">
        <v>4370</v>
      </c>
      <c r="B17" s="228" t="s">
        <v>141</v>
      </c>
      <c r="C17" s="38"/>
      <c r="D17" s="345"/>
      <c r="E17" s="346">
        <v>100</v>
      </c>
    </row>
    <row r="18" spans="1:5" s="224" customFormat="1" ht="47.25" customHeight="1">
      <c r="A18" s="37">
        <v>4740</v>
      </c>
      <c r="B18" s="54" t="s">
        <v>18</v>
      </c>
      <c r="C18" s="38"/>
      <c r="D18" s="345"/>
      <c r="E18" s="346">
        <v>2000</v>
      </c>
    </row>
    <row r="19" spans="1:5" s="224" customFormat="1" ht="29.25" customHeight="1" thickBot="1">
      <c r="A19" s="172">
        <v>4750</v>
      </c>
      <c r="B19" s="228" t="s">
        <v>32</v>
      </c>
      <c r="C19" s="216"/>
      <c r="D19" s="347"/>
      <c r="E19" s="348">
        <v>4000</v>
      </c>
    </row>
    <row r="20" spans="1:10" ht="21.75" customHeight="1" thickBot="1" thickTop="1">
      <c r="A20" s="41">
        <v>852</v>
      </c>
      <c r="B20" s="138" t="s">
        <v>35</v>
      </c>
      <c r="C20" s="42" t="s">
        <v>34</v>
      </c>
      <c r="D20" s="159">
        <f>D21</f>
        <v>25000</v>
      </c>
      <c r="E20" s="168">
        <f>E21</f>
        <v>25000</v>
      </c>
      <c r="J20" s="224"/>
    </row>
    <row r="21" spans="1:5" ht="30.75" customHeight="1" thickTop="1">
      <c r="A21" s="68">
        <v>85228</v>
      </c>
      <c r="B21" s="143" t="s">
        <v>116</v>
      </c>
      <c r="C21" s="171"/>
      <c r="D21" s="158">
        <f>D22</f>
        <v>25000</v>
      </c>
      <c r="E21" s="72">
        <f>SUM(E22:E24)</f>
        <v>25000</v>
      </c>
    </row>
    <row r="22" spans="1:5" ht="66.75" customHeight="1">
      <c r="A22" s="204">
        <v>2010</v>
      </c>
      <c r="B22" s="320" t="s">
        <v>115</v>
      </c>
      <c r="C22" s="324"/>
      <c r="D22" s="325">
        <v>25000</v>
      </c>
      <c r="E22" s="187"/>
    </row>
    <row r="23" spans="1:5" ht="17.25" customHeight="1">
      <c r="A23" s="47">
        <v>4170</v>
      </c>
      <c r="B23" s="54" t="s">
        <v>39</v>
      </c>
      <c r="C23" s="170"/>
      <c r="D23" s="157"/>
      <c r="E23" s="77">
        <v>17000</v>
      </c>
    </row>
    <row r="24" spans="1:5" ht="19.5" customHeight="1" thickBot="1">
      <c r="A24" s="47">
        <v>4300</v>
      </c>
      <c r="B24" s="336" t="s">
        <v>19</v>
      </c>
      <c r="C24" s="170"/>
      <c r="D24" s="157"/>
      <c r="E24" s="77">
        <v>8000</v>
      </c>
    </row>
    <row r="25" spans="1:5" ht="20.25" customHeight="1" thickBot="1" thickTop="1">
      <c r="A25" s="121"/>
      <c r="B25" s="122" t="s">
        <v>45</v>
      </c>
      <c r="C25" s="134"/>
      <c r="D25" s="162">
        <f>D20+D11</f>
        <v>47068</v>
      </c>
      <c r="E25" s="166">
        <f>E20+E11</f>
        <v>47068</v>
      </c>
    </row>
    <row r="26" ht="13.5" thickTop="1"/>
  </sheetData>
  <mergeCells count="1">
    <mergeCell ref="B8:B9"/>
  </mergeCells>
  <printOptions horizontalCentered="1"/>
  <pageMargins left="0" right="0" top="0.98425196850393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875" style="0" customWidth="1"/>
    <col min="2" max="2" width="35.625" style="0" customWidth="1"/>
    <col min="3" max="3" width="6.875" style="0" customWidth="1"/>
    <col min="4" max="4" width="17.375" style="0" customWidth="1"/>
    <col min="5" max="5" width="17.125" style="0" customWidth="1"/>
  </cols>
  <sheetData>
    <row r="1" spans="1:4" ht="15.75">
      <c r="A1" s="12"/>
      <c r="B1" s="12"/>
      <c r="C1" s="109"/>
      <c r="D1" s="2" t="s">
        <v>145</v>
      </c>
    </row>
    <row r="2" spans="1:4" ht="13.5" customHeight="1">
      <c r="A2" s="110"/>
      <c r="B2" s="111"/>
      <c r="C2" s="112"/>
      <c r="D2" s="6" t="s">
        <v>153</v>
      </c>
    </row>
    <row r="3" spans="1:4" ht="13.5" customHeight="1">
      <c r="A3" s="110"/>
      <c r="B3" s="111"/>
      <c r="C3" s="112"/>
      <c r="D3" s="6" t="s">
        <v>144</v>
      </c>
    </row>
    <row r="4" spans="1:4" ht="13.5" customHeight="1">
      <c r="A4" s="110"/>
      <c r="B4" s="111"/>
      <c r="C4" s="112"/>
      <c r="D4" s="7" t="s">
        <v>152</v>
      </c>
    </row>
    <row r="5" spans="1:5" ht="30" customHeight="1">
      <c r="A5" s="110"/>
      <c r="B5" s="111"/>
      <c r="C5" s="112"/>
      <c r="D5" s="10"/>
      <c r="E5" s="10"/>
    </row>
    <row r="6" spans="1:5" ht="56.25">
      <c r="A6" s="8" t="s">
        <v>63</v>
      </c>
      <c r="B6" s="9"/>
      <c r="C6" s="10"/>
      <c r="D6" s="10"/>
      <c r="E6" s="10"/>
    </row>
    <row r="7" spans="1:5" ht="40.5" customHeight="1" thickBot="1">
      <c r="A7" s="8"/>
      <c r="B7" s="9"/>
      <c r="C7" s="112"/>
      <c r="D7" s="10"/>
      <c r="E7" s="128" t="s">
        <v>2</v>
      </c>
    </row>
    <row r="8" spans="1:5" ht="33" customHeight="1">
      <c r="A8" s="113" t="s">
        <v>3</v>
      </c>
      <c r="B8" s="391" t="s">
        <v>4</v>
      </c>
      <c r="C8" s="15" t="s">
        <v>5</v>
      </c>
      <c r="D8" s="114" t="s">
        <v>6</v>
      </c>
      <c r="E8" s="383" t="s">
        <v>7</v>
      </c>
    </row>
    <row r="9" spans="1:5" ht="14.25" customHeight="1">
      <c r="A9" s="115" t="s">
        <v>8</v>
      </c>
      <c r="B9" s="392"/>
      <c r="C9" s="21" t="s">
        <v>9</v>
      </c>
      <c r="D9" s="308" t="s">
        <v>11</v>
      </c>
      <c r="E9" s="384" t="s">
        <v>11</v>
      </c>
    </row>
    <row r="10" spans="1:5" s="212" customFormat="1" ht="13.5" thickBot="1">
      <c r="A10" s="25">
        <v>1</v>
      </c>
      <c r="B10" s="26">
        <v>2</v>
      </c>
      <c r="C10" s="26">
        <v>3</v>
      </c>
      <c r="D10" s="27">
        <v>4</v>
      </c>
      <c r="E10" s="385">
        <v>5</v>
      </c>
    </row>
    <row r="11" spans="1:5" s="212" customFormat="1" ht="30" customHeight="1" thickBot="1" thickTop="1">
      <c r="A11" s="218">
        <v>750</v>
      </c>
      <c r="B11" s="221" t="s">
        <v>64</v>
      </c>
      <c r="C11" s="219" t="s">
        <v>105</v>
      </c>
      <c r="D11" s="326">
        <f>D12</f>
        <v>1072</v>
      </c>
      <c r="E11" s="386">
        <f>E12</f>
        <v>1072</v>
      </c>
    </row>
    <row r="12" spans="1:5" s="212" customFormat="1" ht="21" customHeight="1" thickTop="1">
      <c r="A12" s="217">
        <v>75045</v>
      </c>
      <c r="B12" s="222" t="s">
        <v>65</v>
      </c>
      <c r="C12" s="35"/>
      <c r="D12" s="295">
        <f>D13</f>
        <v>1072</v>
      </c>
      <c r="E12" s="387">
        <f>SUM(E13:E16)</f>
        <v>1072</v>
      </c>
    </row>
    <row r="13" spans="1:5" s="212" customFormat="1" ht="76.5" customHeight="1">
      <c r="A13" s="37">
        <v>2110</v>
      </c>
      <c r="B13" s="228" t="s">
        <v>49</v>
      </c>
      <c r="C13" s="38"/>
      <c r="D13" s="119">
        <v>1072</v>
      </c>
      <c r="E13" s="388"/>
    </row>
    <row r="14" spans="1:5" s="212" customFormat="1" ht="18.75" customHeight="1">
      <c r="A14" s="118">
        <v>4170</v>
      </c>
      <c r="B14" s="228" t="s">
        <v>39</v>
      </c>
      <c r="C14" s="38"/>
      <c r="D14" s="119"/>
      <c r="E14" s="388">
        <v>250</v>
      </c>
    </row>
    <row r="15" spans="1:5" s="212" customFormat="1" ht="18.75" customHeight="1">
      <c r="A15" s="118">
        <v>4210</v>
      </c>
      <c r="B15" s="327" t="s">
        <v>16</v>
      </c>
      <c r="C15" s="38"/>
      <c r="D15" s="119"/>
      <c r="E15" s="388">
        <v>821</v>
      </c>
    </row>
    <row r="16" spans="1:5" s="224" customFormat="1" ht="20.25" customHeight="1" thickBot="1">
      <c r="A16" s="118">
        <v>4300</v>
      </c>
      <c r="B16" s="327" t="s">
        <v>19</v>
      </c>
      <c r="C16" s="38"/>
      <c r="D16" s="64"/>
      <c r="E16" s="389">
        <v>1</v>
      </c>
    </row>
    <row r="17" spans="1:5" ht="25.5" customHeight="1" thickBot="1" thickTop="1">
      <c r="A17" s="121"/>
      <c r="B17" s="122" t="s">
        <v>45</v>
      </c>
      <c r="C17" s="123"/>
      <c r="D17" s="124">
        <f>D11</f>
        <v>1072</v>
      </c>
      <c r="E17" s="390">
        <f>E11</f>
        <v>1072</v>
      </c>
    </row>
    <row r="18" ht="13.5" thickTop="1"/>
  </sheetData>
  <mergeCells count="1">
    <mergeCell ref="B8:B9"/>
  </mergeCells>
  <printOptions horizontalCentered="1"/>
  <pageMargins left="0" right="0" top="0.984251968503937" bottom="0.7874015748031497" header="0.5118110236220472" footer="0.5118110236220472"/>
  <pageSetup firstPageNumber="14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2007-09-28T10:37:32Z</cp:lastPrinted>
  <dcterms:created xsi:type="dcterms:W3CDTF">2007-08-22T08:11:50Z</dcterms:created>
  <dcterms:modified xsi:type="dcterms:W3CDTF">2007-10-02T10:59:18Z</dcterms:modified>
  <cp:category/>
  <cp:version/>
  <cp:contentType/>
  <cp:contentStatus/>
</cp:coreProperties>
</file>