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1"/>
  </bookViews>
  <sheets>
    <sheet name="zał nr 3" sheetId="1" r:id="rId1"/>
    <sheet name="Zał nr 1" sheetId="2" r:id="rId2"/>
    <sheet name="Zał 4" sheetId="3" r:id="rId3"/>
    <sheet name="Zal 2" sheetId="4" r:id="rId4"/>
  </sheets>
  <definedNames>
    <definedName name="_xlnm.Print_Titles" localSheetId="3">'Zal 2'!$8:$10</definedName>
    <definedName name="_xlnm.Print_Titles" localSheetId="1">'Zał nr 1'!$8:$10</definedName>
    <definedName name="_xlnm.Print_Titles" localSheetId="0">'zał nr 3'!$8:$10</definedName>
  </definedNames>
  <calcPr fullCalcOnLoad="1"/>
</workbook>
</file>

<file path=xl/sharedStrings.xml><?xml version="1.0" encoding="utf-8"?>
<sst xmlns="http://schemas.openxmlformats.org/spreadsheetml/2006/main" count="344" uniqueCount="122">
  <si>
    <t>Załącznik nr 1 do Zarządzenia</t>
  </si>
  <si>
    <t>Prezydenta Miasta Koszalina</t>
  </si>
  <si>
    <t>ZMIANY  PLANU  DOCHODÓW  I   WYDATKÓW  NA  ZADANIA  WŁASNE  GMINY  W  2007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</si>
  <si>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</si>
  <si>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</si>
  <si>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</si>
  <si>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</si>
  <si>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</si>
  <si>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</si>
  <si>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</si>
  <si>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</si>
  <si>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 xml:space="preserve">Zwiększenia </t>
  </si>
  <si>
    <t>Zmniejszenia</t>
  </si>
  <si>
    <t>Zwiększenia</t>
  </si>
  <si>
    <t>IK</t>
  </si>
  <si>
    <t>Zakup usług obejmujących wykonanie ekspertyz, analiz i opinii</t>
  </si>
  <si>
    <t>Pozostała działalność</t>
  </si>
  <si>
    <t>Składki na ubezpieczenie społeczne</t>
  </si>
  <si>
    <t>Zakup materiałów i wyposażenia</t>
  </si>
  <si>
    <t>Zakup usług remontowych</t>
  </si>
  <si>
    <t>Zakup materiałów papierniczych do sprzętu drukarskiego i urządzeń kserograficznych</t>
  </si>
  <si>
    <t>Zakup usług pozostałych</t>
  </si>
  <si>
    <t>OŚWIATA I WYCHOWANIE</t>
  </si>
  <si>
    <t>E</t>
  </si>
  <si>
    <t>Szkoły podstawowe</t>
  </si>
  <si>
    <t>Wydatki osobowe niezaliczone do wynagrodzeń</t>
  </si>
  <si>
    <t>Wynagrodzenia osobowe pracowników</t>
  </si>
  <si>
    <t>Dodatkowe wynagrodzenie roczne</t>
  </si>
  <si>
    <t>Składki na Fundusz Pracy</t>
  </si>
  <si>
    <t>Zakup energii</t>
  </si>
  <si>
    <t>Opłaty z tytułu zakupu usług telekomunikacyjnych telefonii stacjonarnej</t>
  </si>
  <si>
    <t>Podróże służbowe zagraniczne</t>
  </si>
  <si>
    <t>Odpisy na ZFŚS</t>
  </si>
  <si>
    <t>Zakup pomocy naukowych , dydaktycznych i książek</t>
  </si>
  <si>
    <t>Zakup akcesoriów komputerowych, w tym programów i licencji</t>
  </si>
  <si>
    <t>Zakup usług dostępu do sieci Internet</t>
  </si>
  <si>
    <t>KS</t>
  </si>
  <si>
    <t>POMOC SPOŁECZNA</t>
  </si>
  <si>
    <t>Zakup usług zdrowotnych</t>
  </si>
  <si>
    <t>Ośrodki wsparcia</t>
  </si>
  <si>
    <t>Ośrodki pomocy społecznej</t>
  </si>
  <si>
    <t>Wpłaty na PFRON</t>
  </si>
  <si>
    <t xml:space="preserve">Jednostki specjalistycznego poradnictwa, mieszkania chronione i ośrodki interwencji kryzysowej </t>
  </si>
  <si>
    <t>Wynagrodzenia bezosobowe</t>
  </si>
  <si>
    <t>Podróże służbowe krajowe</t>
  </si>
  <si>
    <t>EDUKACYJNA OPIEKA WYCHOWAWCZA</t>
  </si>
  <si>
    <t>Świetlice szkolne</t>
  </si>
  <si>
    <t>Pomoc materialna dla uczniów</t>
  </si>
  <si>
    <t>GOSPODARKA KOMUNALNA I OCHRONA ŚRODOWISKA</t>
  </si>
  <si>
    <t>OGÓŁEM</t>
  </si>
  <si>
    <t>per saldo</t>
  </si>
  <si>
    <t>Szkoła Podstawowa nr 5</t>
  </si>
  <si>
    <t>wpłaty na PFRON</t>
  </si>
  <si>
    <t>szkolenia pracowników niebędących członkami korpusu służby cywilnej</t>
  </si>
  <si>
    <t>Zespół Szkół Nr 13</t>
  </si>
  <si>
    <t>Zespół Szkół Nr 11</t>
  </si>
  <si>
    <t>Szkoła Podstawowa Nr 13</t>
  </si>
  <si>
    <t>Gimnazja</t>
  </si>
  <si>
    <t>Gimnazjum Nr 5</t>
  </si>
  <si>
    <t>Dokształcanie i doskonalenie nauczycieli</t>
  </si>
  <si>
    <t>Wynagrodzenia osobowe pracowników - środki wydziałowe</t>
  </si>
  <si>
    <t>Dotacje celowe otrzymane z budżetu państwa na zadania bieżące z zakresu administracji rządowej oraz inne zadania zlecone ustawami realizowane przez powiat</t>
  </si>
  <si>
    <t>754</t>
  </si>
  <si>
    <t>BEZPIECZEŃSTWO PUBLICZNE I OCHRONA PRZECIWPOŻAROWA</t>
  </si>
  <si>
    <t>ZK</t>
  </si>
  <si>
    <t>75411</t>
  </si>
  <si>
    <t>Komendy powiatowe Państwowej Straży Pożarnej</t>
  </si>
  <si>
    <t>Załącznik nr 2 do Zarządzenia</t>
  </si>
  <si>
    <t>Placówki opiekuńczo wychowawcze</t>
  </si>
  <si>
    <t>Rodzinny Dom Dziecka Nr 2</t>
  </si>
  <si>
    <t>uzbrojenie osiedla Chełmoniewo</t>
  </si>
  <si>
    <t>ZMIANY    PLANU DOCHODÓW I WYDATKÓW   NA  ZADANIA ZLECONE  GMINIE  Z ZAKRESU ADMINISTRACJI RZĄDOWEJ                             W  2007  ROKU</t>
  </si>
  <si>
    <t>Dotacje celowe otrzymane z budżetu państwa na inwestycje i zakupy inwestycyjne z zakresu administracji rządowej  oraz innych zadań zleconych gminom ustawami</t>
  </si>
  <si>
    <t>ZMIANY    PLANU DOCHODÓW I WYDATKÓW   NA  ZADANIA  WŁASNE   POWIATU     W  2007  ROKU</t>
  </si>
  <si>
    <t>Uposażenia żołnierzy zawodowych i nadterminowych oraz funkcjonariuszy</t>
  </si>
  <si>
    <t>Pozostałe należności żołnierzy zawodowych i nadterminowych oraz funkcjonariuszy</t>
  </si>
  <si>
    <t>Składki na ubezpieczenia społeczne</t>
  </si>
  <si>
    <t>Dotacje celowe otrzymane z budżetu państwa na realizację zadań bieżących z zakresu administracji rządowej oraz innych zadań zleconych gminie ustawami</t>
  </si>
  <si>
    <t>Świadczenia rodzinne, zaliczka alimentacyjna oraz składki na ubezpieczenia emerytalne i rentowe z ubezpieczenia społecznego</t>
  </si>
  <si>
    <t>Rodziny zastępcze</t>
  </si>
  <si>
    <t xml:space="preserve">Dotacje celowe otrzymane z budżetu państwa na realizację własnych zadań bieżących gmin </t>
  </si>
  <si>
    <t>Wydatki na zakupy inwestycyjne jednostek budżetowych</t>
  </si>
  <si>
    <t>Załącznik nr 3 do Zarządzenia</t>
  </si>
  <si>
    <t>Gospodarka ściekowa i ochrona wód</t>
  </si>
  <si>
    <t>Załącznik nr 4 do Zarządzenia</t>
  </si>
  <si>
    <t>Szkolenia pracowników niebędących członkami korpusu służby cywilnej</t>
  </si>
  <si>
    <t>Dotacje celowe otrzymane z budżetu państwa na realizację bieżących zadań własnych powiatu</t>
  </si>
  <si>
    <t>Dodatki mieszkaniowe</t>
  </si>
  <si>
    <t>Świadczenia społeczne</t>
  </si>
  <si>
    <t>Usługi opiekuńcze</t>
  </si>
  <si>
    <t>Opłaty z tytułu zakupu usług telekomunikacyjnych telefonii komórkowej</t>
  </si>
  <si>
    <t>Pozostałe odsetki</t>
  </si>
  <si>
    <t>Dotacje celowe przekazane z budżetu państwa na realizację własnych zdań bieżących gmin</t>
  </si>
  <si>
    <t>Wydatki osobowe niezalicznae do wynagrodzeń</t>
  </si>
  <si>
    <t>Zakup akcesoriów komputerowych w tym programów i licencji</t>
  </si>
  <si>
    <t>POZOSTAŁE ZADANIA W ZAKRESIE POLITYKI SPOŁECZNEJ</t>
  </si>
  <si>
    <t>Zespoły do spraw orzekania o niepełnosprawności</t>
  </si>
  <si>
    <t>Szkoły artystyczne - Państwowe Ognisko Kultury Plastycznej</t>
  </si>
  <si>
    <t>Centra Kształcenia Ustawicznego</t>
  </si>
  <si>
    <t>Wydatki inwestycyjne jednostek budżetowych</t>
  </si>
  <si>
    <t>Wydatki na  zakupy inwestycyjne jednostek budżetowych</t>
  </si>
  <si>
    <r>
      <t>Zakup usług remontowych -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przejście podziemne </t>
    </r>
  </si>
  <si>
    <t xml:space="preserve">utrzymanie szaletów  </t>
  </si>
  <si>
    <t xml:space="preserve">koszty usuwania i parkowania porzuconych pojazdów w mieście  </t>
  </si>
  <si>
    <t xml:space="preserve">estetyzacja </t>
  </si>
  <si>
    <t>Licea ogólnokształcące</t>
  </si>
  <si>
    <t>Szkoły zawodowe</t>
  </si>
  <si>
    <t>z dnia 31 sierpnia 2007 r.</t>
  </si>
  <si>
    <r>
      <t xml:space="preserve">Wydatki osobowe niezaliczone do wynagrodzeń - </t>
    </r>
    <r>
      <rPr>
        <i/>
        <sz val="10"/>
        <rFont val="Times New Roman"/>
        <family val="1"/>
      </rPr>
      <t>odprawa dla nauczyciela z art. 20 Karty Nauczyciela</t>
    </r>
  </si>
  <si>
    <t>ul.Lniana - Różana</t>
  </si>
  <si>
    <t>Osiedle Unii Europejskie j- uzbrojenie</t>
  </si>
  <si>
    <t xml:space="preserve">Wydatki inwestycyjne jednostek budżetowych: </t>
  </si>
  <si>
    <t>Zakup usług pozostałych:</t>
  </si>
  <si>
    <t>Wydatki osobowe niezliczone do wynagrodzeń</t>
  </si>
  <si>
    <t>Opłaty z tytułu zakupu usług telekomunikacyjnych  telefonii stacjonarnej</t>
  </si>
  <si>
    <t>uzbrojenie ul. Szczecińskiej</t>
  </si>
  <si>
    <t>Koszty postępowania sądowego i prokuratorskiego</t>
  </si>
  <si>
    <r>
      <t xml:space="preserve">Szkolenie pracowników niebędących członkami korpusu służby cywilnej - </t>
    </r>
    <r>
      <rPr>
        <i/>
        <sz val="10"/>
        <rFont val="Times New Roman"/>
        <family val="1"/>
      </rPr>
      <t>Państwowe Ognisko Kultury Plastycznej</t>
    </r>
  </si>
  <si>
    <r>
      <t>Zakup usług pozostałych -</t>
    </r>
    <r>
      <rPr>
        <i/>
        <sz val="10"/>
        <rFont val="Times New Roman"/>
        <family val="1"/>
      </rPr>
      <t xml:space="preserve"> Państwowe Ognisko Kultury Plastycznej</t>
    </r>
  </si>
  <si>
    <t>Wydatki osobowe niezliczone do  uposażeń  wypłacane żołnierzom  i funkcjonariuszom</t>
  </si>
  <si>
    <t>ZMIANY  PLANU  DOCHODÓW I  WYDATKÓW NA  ZADANIA  ZLECONE POWIATOWI  Z ZAKRESU ADMINISTRACJI RZĄDOWEJ                                               W  2007  ROKU</t>
  </si>
  <si>
    <t>Nr  118 / 464 / 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</si>
</sst>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3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  <protection locked="0"/>
    </xf>
    <xf numFmtId="0" fontId="6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3" fontId="9" fillId="0" borderId="17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26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20" applyNumberFormat="1" applyFont="1" applyFill="1" applyBorder="1" applyAlignment="1" applyProtection="1">
      <alignment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164" fontId="10" fillId="0" borderId="7" xfId="20" applyNumberFormat="1" applyFont="1" applyFill="1" applyBorder="1" applyAlignment="1" applyProtection="1">
      <alignment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NumberFormat="1" applyFont="1" applyFill="1" applyBorder="1" applyAlignment="1" applyProtection="1">
      <alignment horizontal="center" vertical="center"/>
      <protection locked="0"/>
    </xf>
    <xf numFmtId="3" fontId="9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1" fontId="10" fillId="0" borderId="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37" xfId="20" applyNumberFormat="1" applyFont="1" applyFill="1" applyBorder="1" applyAlignment="1" applyProtection="1">
      <alignment vertical="center" wrapText="1"/>
      <protection locked="0"/>
    </xf>
    <xf numFmtId="1" fontId="9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9" xfId="20" applyNumberFormat="1" applyFont="1" applyFill="1" applyBorder="1" applyAlignment="1" applyProtection="1">
      <alignment vertical="center" wrapText="1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1" fontId="9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9" fillId="0" borderId="43" xfId="2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" fontId="9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13" fillId="0" borderId="37" xfId="20" applyNumberFormat="1" applyFont="1" applyFill="1" applyBorder="1" applyAlignment="1" applyProtection="1">
      <alignment vertical="center" wrapText="1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1" fontId="9" fillId="0" borderId="41" xfId="0" applyNumberFormat="1" applyFont="1" applyFill="1" applyBorder="1" applyAlignment="1" applyProtection="1">
      <alignment horizontal="centerContinuous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9" fillId="0" borderId="19" xfId="0" applyNumberFormat="1" applyFont="1" applyFill="1" applyBorder="1" applyAlignment="1" applyProtection="1">
      <alignment horizontal="center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4" fillId="0" borderId="42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3" fontId="14" fillId="0" borderId="48" xfId="0" applyNumberFormat="1" applyFont="1" applyBorder="1" applyAlignment="1">
      <alignment vertical="center"/>
    </xf>
    <xf numFmtId="3" fontId="14" fillId="0" borderId="49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3" xfId="20" applyNumberFormat="1" applyFont="1" applyFill="1" applyBorder="1" applyAlignment="1" applyProtection="1">
      <alignment vertical="center" wrapText="1"/>
      <protection locked="0"/>
    </xf>
    <xf numFmtId="164" fontId="12" fillId="0" borderId="7" xfId="20" applyNumberFormat="1" applyFont="1" applyFill="1" applyBorder="1" applyAlignment="1" applyProtection="1">
      <alignment vertical="center" wrapText="1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left" vertical="center"/>
      <protection locked="0"/>
    </xf>
    <xf numFmtId="1" fontId="9" fillId="0" borderId="41" xfId="0" applyNumberFormat="1" applyFont="1" applyFill="1" applyBorder="1" applyAlignment="1" applyProtection="1">
      <alignment horizontal="centerContinuous" vertical="center"/>
      <protection locked="0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0" applyFont="1" applyBorder="1" applyAlignment="1">
      <alignment horizontal="center" vertical="center" wrapText="1"/>
    </xf>
    <xf numFmtId="0" fontId="18" fillId="0" borderId="6" xfId="0" applyNumberFormat="1" applyFont="1" applyFill="1" applyBorder="1" applyAlignment="1" applyProtection="1">
      <alignment horizontal="center" vertical="top" wrapText="1"/>
      <protection locked="0"/>
    </xf>
    <xf numFmtId="0" fontId="2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49" fontId="9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49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0" fontId="4" fillId="0" borderId="42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/>
    </xf>
    <xf numFmtId="0" fontId="21" fillId="0" borderId="42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48" xfId="0" applyFont="1" applyBorder="1" applyAlignment="1">
      <alignment vertical="center"/>
    </xf>
    <xf numFmtId="3" fontId="21" fillId="0" borderId="17" xfId="0" applyNumberFormat="1" applyFont="1" applyBorder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vertical="center"/>
      <protection locked="0"/>
    </xf>
    <xf numFmtId="0" fontId="9" fillId="0" borderId="28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/>
    </xf>
    <xf numFmtId="0" fontId="22" fillId="0" borderId="42" xfId="0" applyFont="1" applyBorder="1" applyAlignment="1">
      <alignment/>
    </xf>
    <xf numFmtId="0" fontId="21" fillId="0" borderId="17" xfId="0" applyFont="1" applyBorder="1" applyAlignment="1">
      <alignment vertical="center"/>
    </xf>
    <xf numFmtId="3" fontId="21" fillId="0" borderId="18" xfId="0" applyNumberFormat="1" applyFont="1" applyBorder="1" applyAlignment="1">
      <alignment horizontal="centerContinuous" vertical="center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0" fontId="9" fillId="0" borderId="19" xfId="0" applyNumberFormat="1" applyFont="1" applyFill="1" applyBorder="1" applyAlignment="1" applyProtection="1">
      <alignment vertical="center"/>
      <protection locked="0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0" fontId="12" fillId="0" borderId="7" xfId="0" applyNumberFormat="1" applyFont="1" applyFill="1" applyBorder="1" applyAlignment="1" applyProtection="1">
      <alignment vertical="center"/>
      <protection locked="0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NumberFormat="1" applyFont="1" applyFill="1" applyBorder="1" applyAlignment="1" applyProtection="1">
      <alignment vertical="center" wrapText="1"/>
      <protection locked="0"/>
    </xf>
    <xf numFmtId="0" fontId="9" fillId="0" borderId="33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57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50" xfId="0" applyFont="1" applyBorder="1" applyAlignment="1">
      <alignment horizontal="center" vertical="center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0" fontId="9" fillId="0" borderId="27" xfId="0" applyNumberFormat="1" applyFont="1" applyFill="1" applyBorder="1" applyAlignment="1" applyProtection="1">
      <alignment vertical="center"/>
      <protection locked="0"/>
    </xf>
    <xf numFmtId="0" fontId="12" fillId="0" borderId="24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0" fontId="21" fillId="0" borderId="25" xfId="0" applyFont="1" applyBorder="1" applyAlignment="1">
      <alignment vertical="center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4" fillId="0" borderId="49" xfId="0" applyNumberFormat="1" applyFont="1" applyBorder="1" applyAlignment="1">
      <alignment horizontal="right" vertical="center"/>
    </xf>
    <xf numFmtId="3" fontId="21" fillId="0" borderId="49" xfId="0" applyNumberFormat="1" applyFont="1" applyBorder="1" applyAlignment="1">
      <alignment horizontal="centerContinuous" vertical="center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Border="1" applyAlignment="1">
      <alignment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right" vertical="center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NumberFormat="1" applyFont="1" applyFill="1" applyBorder="1" applyAlignment="1" applyProtection="1">
      <alignment vertical="center"/>
      <protection locked="0"/>
    </xf>
    <xf numFmtId="164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wrapText="1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wrapText="1"/>
      <protection locked="0"/>
    </xf>
    <xf numFmtId="0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wrapText="1"/>
      <protection locked="0"/>
    </xf>
    <xf numFmtId="0" fontId="9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4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1" xfId="20" applyNumberFormat="1" applyFont="1" applyFill="1" applyBorder="1" applyAlignment="1" applyProtection="1">
      <alignment vertical="center" wrapText="1"/>
      <protection locked="0"/>
    </xf>
    <xf numFmtId="164" fontId="9" fillId="0" borderId="34" xfId="20" applyNumberFormat="1" applyFont="1" applyFill="1" applyBorder="1" applyAlignment="1" applyProtection="1">
      <alignment vertical="center" wrapText="1"/>
      <protection locked="0"/>
    </xf>
    <xf numFmtId="3" fontId="9" fillId="0" borderId="8" xfId="0" applyNumberFormat="1" applyFont="1" applyFill="1" applyBorder="1" applyAlignment="1" applyProtection="1">
      <alignment horizontal="right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1" fontId="10" fillId="0" borderId="6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6" xfId="20" applyNumberFormat="1" applyFont="1" applyFill="1" applyBorder="1" applyAlignment="1" applyProtection="1">
      <alignment vertical="center" wrapText="1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1" fontId="2" fillId="0" borderId="41" xfId="0" applyNumberFormat="1" applyFont="1" applyFill="1" applyBorder="1" applyAlignment="1" applyProtection="1">
      <alignment horizontal="centerContinuous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70" xfId="0" applyNumberFormat="1" applyFont="1" applyFill="1" applyBorder="1" applyAlignment="1" applyProtection="1">
      <alignment horizontal="center" vertical="center"/>
      <protection locked="0"/>
    </xf>
    <xf numFmtId="3" fontId="9" fillId="0" borderId="51" xfId="0" applyNumberFormat="1" applyFont="1" applyFill="1" applyBorder="1" applyAlignment="1" applyProtection="1">
      <alignment horizontal="right" wrapText="1"/>
      <protection locked="0"/>
    </xf>
    <xf numFmtId="3" fontId="9" fillId="0" borderId="52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3" fontId="10" fillId="0" borderId="51" xfId="0" applyNumberFormat="1" applyFont="1" applyFill="1" applyBorder="1" applyAlignment="1" applyProtection="1">
      <alignment horizontal="right" wrapText="1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9" fillId="0" borderId="69" xfId="20" applyNumberFormat="1" applyFont="1" applyFill="1" applyBorder="1" applyAlignment="1" applyProtection="1">
      <alignment vertical="center" wrapText="1"/>
      <protection locked="0"/>
    </xf>
    <xf numFmtId="164" fontId="10" fillId="0" borderId="70" xfId="20" applyNumberFormat="1" applyFont="1" applyFill="1" applyBorder="1" applyAlignment="1" applyProtection="1">
      <alignment vertical="center" wrapText="1"/>
      <protection locked="0"/>
    </xf>
    <xf numFmtId="0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5" xfId="20" applyNumberFormat="1" applyFont="1" applyFill="1" applyBorder="1" applyAlignment="1" applyProtection="1">
      <alignment vertical="center" wrapText="1"/>
      <protection locked="0"/>
    </xf>
    <xf numFmtId="3" fontId="10" fillId="0" borderId="67" xfId="0" applyNumberFormat="1" applyFont="1" applyFill="1" applyBorder="1" applyAlignment="1" applyProtection="1">
      <alignment horizontal="right" wrapText="1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3" fontId="9" fillId="0" borderId="67" xfId="0" applyNumberFormat="1" applyFont="1" applyFill="1" applyBorder="1" applyAlignment="1" applyProtection="1">
      <alignment horizontal="right" wrapText="1"/>
      <protection locked="0"/>
    </xf>
    <xf numFmtId="3" fontId="9" fillId="0" borderId="24" xfId="0" applyNumberFormat="1" applyFont="1" applyFill="1" applyBorder="1" applyAlignment="1" applyProtection="1">
      <alignment horizontal="right" wrapText="1"/>
      <protection locked="0"/>
    </xf>
    <xf numFmtId="0" fontId="10" fillId="0" borderId="55" xfId="0" applyNumberFormat="1" applyFont="1" applyFill="1" applyBorder="1" applyAlignment="1" applyProtection="1">
      <alignment horizontal="center" vertical="center"/>
      <protection locked="0"/>
    </xf>
    <xf numFmtId="164" fontId="10" fillId="0" borderId="9" xfId="20" applyNumberFormat="1" applyFont="1" applyFill="1" applyBorder="1" applyAlignment="1" applyProtection="1">
      <alignment vertical="center" wrapText="1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1" fontId="11" fillId="0" borderId="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20" applyNumberFormat="1" applyFont="1" applyFill="1" applyBorder="1" applyAlignment="1" applyProtection="1">
      <alignment vertical="center" wrapText="1"/>
      <protection locked="0"/>
    </xf>
    <xf numFmtId="3" fontId="9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7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70" xfId="20" applyNumberFormat="1" applyFont="1" applyFill="1" applyBorder="1" applyAlignment="1" applyProtection="1">
      <alignment vertical="center" wrapText="1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164" fontId="10" fillId="0" borderId="72" xfId="20" applyNumberFormat="1" applyFont="1" applyFill="1" applyBorder="1" applyAlignment="1" applyProtection="1">
      <alignment vertical="center" wrapText="1"/>
      <protection locked="0"/>
    </xf>
    <xf numFmtId="1" fontId="9" fillId="0" borderId="7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0" fontId="9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76" xfId="0" applyNumberFormat="1" applyFont="1" applyFill="1" applyBorder="1" applyAlignment="1" applyProtection="1">
      <alignment horizontal="center" vertical="center"/>
      <protection locked="0"/>
    </xf>
    <xf numFmtId="3" fontId="9" fillId="0" borderId="77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0" fontId="10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vertical="center" wrapText="1"/>
      <protection locked="0"/>
    </xf>
    <xf numFmtId="0" fontId="10" fillId="0" borderId="33" xfId="0" applyNumberFormat="1" applyFont="1" applyFill="1" applyBorder="1" applyAlignment="1" applyProtection="1">
      <alignment vertical="center"/>
      <protection locked="0"/>
    </xf>
    <xf numFmtId="0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70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1" fontId="10" fillId="0" borderId="55" xfId="0" applyNumberFormat="1" applyFont="1" applyFill="1" applyBorder="1" applyAlignment="1" applyProtection="1">
      <alignment horizontal="centerContinuous" vertical="center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6" sqref="G6"/>
    </sheetView>
  </sheetViews>
  <sheetFormatPr defaultColWidth="9.00390625" defaultRowHeight="12.75"/>
  <cols>
    <col min="1" max="1" width="7.625" style="0" bestFit="1" customWidth="1"/>
    <col min="2" max="2" width="29.125" style="0" customWidth="1"/>
    <col min="3" max="3" width="6.75390625" style="0" customWidth="1"/>
    <col min="4" max="4" width="14.00390625" style="0" customWidth="1"/>
    <col min="5" max="5" width="13.125" style="0" customWidth="1"/>
    <col min="6" max="6" width="14.125" style="0" customWidth="1"/>
  </cols>
  <sheetData>
    <row r="1" spans="1:6" ht="15.75">
      <c r="A1" s="1"/>
      <c r="B1" s="168"/>
      <c r="C1" s="2"/>
      <c r="D1" s="2"/>
      <c r="E1" s="2" t="s">
        <v>82</v>
      </c>
      <c r="F1" s="1"/>
    </row>
    <row r="2" spans="1:6" ht="12.75" customHeight="1">
      <c r="A2" s="3"/>
      <c r="B2" s="4"/>
      <c r="C2" s="6"/>
      <c r="D2" s="6"/>
      <c r="E2" s="6" t="s">
        <v>121</v>
      </c>
      <c r="F2" s="1"/>
    </row>
    <row r="3" spans="1:6" ht="14.25" customHeight="1">
      <c r="A3" s="3"/>
      <c r="B3" s="4"/>
      <c r="C3" s="6"/>
      <c r="D3" s="6"/>
      <c r="E3" s="6" t="s">
        <v>1</v>
      </c>
      <c r="F3" s="1"/>
    </row>
    <row r="4" spans="1:6" ht="16.5" customHeight="1">
      <c r="A4" s="3"/>
      <c r="B4" s="4"/>
      <c r="C4" s="6"/>
      <c r="D4" s="6"/>
      <c r="E4" s="7" t="s">
        <v>107</v>
      </c>
      <c r="F4" s="1"/>
    </row>
    <row r="5" spans="1:6" ht="18.75">
      <c r="A5" s="3"/>
      <c r="B5" s="4"/>
      <c r="C5" s="6"/>
      <c r="D5" s="6"/>
      <c r="E5" s="5"/>
      <c r="F5" s="1"/>
    </row>
    <row r="6" spans="1:6" ht="54" customHeight="1">
      <c r="A6" s="8" t="s">
        <v>71</v>
      </c>
      <c r="B6" s="9"/>
      <c r="C6" s="10"/>
      <c r="D6" s="10"/>
      <c r="E6" s="10"/>
      <c r="F6" s="10"/>
    </row>
    <row r="7" spans="1:6" ht="19.5" thickBot="1">
      <c r="A7" s="8"/>
      <c r="B7" s="9"/>
      <c r="C7" s="10"/>
      <c r="D7" s="10"/>
      <c r="E7" s="10"/>
      <c r="F7" s="169" t="s">
        <v>3</v>
      </c>
    </row>
    <row r="8" spans="1:6" ht="24" customHeight="1">
      <c r="A8" s="14" t="s">
        <v>4</v>
      </c>
      <c r="B8" s="121" t="s">
        <v>5</v>
      </c>
      <c r="C8" s="15" t="s">
        <v>6</v>
      </c>
      <c r="D8" s="195" t="s">
        <v>7</v>
      </c>
      <c r="E8" s="193" t="s">
        <v>8</v>
      </c>
      <c r="F8" s="194"/>
    </row>
    <row r="9" spans="1:6" ht="11.25" customHeight="1">
      <c r="A9" s="20" t="s">
        <v>9</v>
      </c>
      <c r="B9" s="170"/>
      <c r="C9" s="21" t="s">
        <v>10</v>
      </c>
      <c r="D9" s="142" t="s">
        <v>13</v>
      </c>
      <c r="E9" s="191" t="s">
        <v>12</v>
      </c>
      <c r="F9" s="216" t="s">
        <v>13</v>
      </c>
    </row>
    <row r="10" spans="1:6" s="294" customFormat="1" ht="11.25" customHeight="1" thickBot="1">
      <c r="A10" s="171">
        <v>1</v>
      </c>
      <c r="B10" s="172">
        <v>2</v>
      </c>
      <c r="C10" s="26">
        <v>3</v>
      </c>
      <c r="D10" s="293">
        <v>4</v>
      </c>
      <c r="E10" s="173">
        <v>5</v>
      </c>
      <c r="F10" s="217">
        <v>6</v>
      </c>
    </row>
    <row r="11" spans="1:6" ht="21.75" customHeight="1" thickBot="1" thickTop="1">
      <c r="A11" s="41">
        <v>852</v>
      </c>
      <c r="B11" s="182" t="s">
        <v>37</v>
      </c>
      <c r="C11" s="42" t="s">
        <v>36</v>
      </c>
      <c r="D11" s="207">
        <f>D19+D12</f>
        <v>99300</v>
      </c>
      <c r="E11" s="209">
        <f>E19+E12+E24</f>
        <v>33000</v>
      </c>
      <c r="F11" s="225">
        <f>F19+F12+F24</f>
        <v>132300</v>
      </c>
    </row>
    <row r="12" spans="1:6" ht="21" customHeight="1" thickTop="1">
      <c r="A12" s="59">
        <v>85203</v>
      </c>
      <c r="B12" s="176" t="s">
        <v>39</v>
      </c>
      <c r="C12" s="183"/>
      <c r="D12" s="208">
        <f>SUM(D13:D18)</f>
        <v>99300</v>
      </c>
      <c r="E12" s="210"/>
      <c r="F12" s="218">
        <f>SUM(F13:F18)</f>
        <v>99300</v>
      </c>
    </row>
    <row r="13" spans="1:6" ht="87.75" customHeight="1">
      <c r="A13" s="47">
        <v>2010</v>
      </c>
      <c r="B13" s="177" t="s">
        <v>77</v>
      </c>
      <c r="C13" s="175"/>
      <c r="D13" s="205">
        <v>89300</v>
      </c>
      <c r="E13" s="201"/>
      <c r="F13" s="68"/>
    </row>
    <row r="14" spans="1:6" ht="15">
      <c r="A14" s="47">
        <v>4210</v>
      </c>
      <c r="B14" s="177" t="s">
        <v>18</v>
      </c>
      <c r="C14" s="175"/>
      <c r="D14" s="205"/>
      <c r="E14" s="50"/>
      <c r="F14" s="68">
        <v>50000</v>
      </c>
    </row>
    <row r="15" spans="1:6" ht="15">
      <c r="A15" s="47">
        <v>4270</v>
      </c>
      <c r="B15" s="177" t="s">
        <v>19</v>
      </c>
      <c r="C15" s="175"/>
      <c r="D15" s="205"/>
      <c r="E15" s="50"/>
      <c r="F15" s="68">
        <v>9900</v>
      </c>
    </row>
    <row r="16" spans="1:6" ht="15">
      <c r="A16" s="47">
        <v>4300</v>
      </c>
      <c r="B16" s="177" t="s">
        <v>21</v>
      </c>
      <c r="C16" s="175"/>
      <c r="D16" s="205"/>
      <c r="E16" s="50"/>
      <c r="F16" s="68">
        <v>29400</v>
      </c>
    </row>
    <row r="17" spans="1:6" ht="30">
      <c r="A17" s="47">
        <v>6060</v>
      </c>
      <c r="B17" s="177" t="s">
        <v>81</v>
      </c>
      <c r="C17" s="175"/>
      <c r="D17" s="205"/>
      <c r="E17" s="50"/>
      <c r="F17" s="68">
        <v>10000</v>
      </c>
    </row>
    <row r="18" spans="1:6" ht="90">
      <c r="A18" s="47">
        <v>6310</v>
      </c>
      <c r="B18" s="177" t="s">
        <v>72</v>
      </c>
      <c r="C18" s="175"/>
      <c r="D18" s="205">
        <v>10000</v>
      </c>
      <c r="E18" s="50"/>
      <c r="F18" s="68"/>
    </row>
    <row r="19" spans="1:6" ht="71.25">
      <c r="A19" s="70">
        <v>85212</v>
      </c>
      <c r="B19" s="189" t="s">
        <v>78</v>
      </c>
      <c r="C19" s="190"/>
      <c r="D19" s="206"/>
      <c r="E19" s="73">
        <f>E20+E21</f>
        <v>5000</v>
      </c>
      <c r="F19" s="74">
        <f>F22+F23</f>
        <v>5000</v>
      </c>
    </row>
    <row r="20" spans="1:6" ht="15">
      <c r="A20" s="47">
        <v>4210</v>
      </c>
      <c r="B20" s="177" t="s">
        <v>18</v>
      </c>
      <c r="C20" s="175"/>
      <c r="D20" s="205"/>
      <c r="E20" s="50">
        <v>3000</v>
      </c>
      <c r="F20" s="68"/>
    </row>
    <row r="21" spans="1:6" ht="15">
      <c r="A21" s="47">
        <v>4300</v>
      </c>
      <c r="B21" s="177" t="s">
        <v>21</v>
      </c>
      <c r="C21" s="175"/>
      <c r="D21" s="205"/>
      <c r="E21" s="50">
        <v>2000</v>
      </c>
      <c r="F21" s="68"/>
    </row>
    <row r="22" spans="1:6" ht="45">
      <c r="A22" s="47">
        <v>4370</v>
      </c>
      <c r="B22" s="177" t="s">
        <v>30</v>
      </c>
      <c r="C22" s="175"/>
      <c r="D22" s="196"/>
      <c r="E22" s="50"/>
      <c r="F22" s="68">
        <v>3000</v>
      </c>
    </row>
    <row r="23" spans="1:6" ht="45">
      <c r="A23" s="47">
        <v>4750</v>
      </c>
      <c r="B23" s="177" t="s">
        <v>94</v>
      </c>
      <c r="C23" s="231"/>
      <c r="D23" s="196"/>
      <c r="E23" s="50"/>
      <c r="F23" s="79">
        <v>2000</v>
      </c>
    </row>
    <row r="24" spans="1:6" ht="18" customHeight="1">
      <c r="A24" s="70">
        <v>85228</v>
      </c>
      <c r="B24" s="189" t="s">
        <v>89</v>
      </c>
      <c r="C24" s="233"/>
      <c r="D24" s="199"/>
      <c r="E24" s="73">
        <f>SUM(E25:E30)</f>
        <v>28000</v>
      </c>
      <c r="F24" s="74">
        <f>SUM(F25:F30)</f>
        <v>28000</v>
      </c>
    </row>
    <row r="25" spans="1:6" ht="30">
      <c r="A25" s="309">
        <v>3020</v>
      </c>
      <c r="B25" s="310" t="s">
        <v>93</v>
      </c>
      <c r="C25" s="318"/>
      <c r="D25" s="312"/>
      <c r="E25" s="313">
        <v>5000</v>
      </c>
      <c r="F25" s="319"/>
    </row>
    <row r="26" spans="1:6" ht="30">
      <c r="A26" s="47">
        <v>4010</v>
      </c>
      <c r="B26" s="65" t="s">
        <v>26</v>
      </c>
      <c r="C26" s="231"/>
      <c r="D26" s="196"/>
      <c r="E26" s="50">
        <v>14000</v>
      </c>
      <c r="F26" s="79"/>
    </row>
    <row r="27" spans="1:6" ht="30">
      <c r="A27" s="47">
        <v>4110</v>
      </c>
      <c r="B27" s="65" t="s">
        <v>76</v>
      </c>
      <c r="C27" s="231"/>
      <c r="D27" s="196"/>
      <c r="E27" s="50">
        <v>7900</v>
      </c>
      <c r="F27" s="79"/>
    </row>
    <row r="28" spans="1:6" ht="18.75" customHeight="1">
      <c r="A28" s="47">
        <v>4120</v>
      </c>
      <c r="B28" s="65" t="s">
        <v>28</v>
      </c>
      <c r="C28" s="231"/>
      <c r="D28" s="196"/>
      <c r="E28" s="50">
        <v>1100</v>
      </c>
      <c r="F28" s="79"/>
    </row>
    <row r="29" spans="1:6" ht="15">
      <c r="A29" s="47">
        <v>4170</v>
      </c>
      <c r="B29" s="177" t="s">
        <v>43</v>
      </c>
      <c r="C29" s="231"/>
      <c r="D29" s="196"/>
      <c r="E29" s="50"/>
      <c r="F29" s="79">
        <v>14000</v>
      </c>
    </row>
    <row r="30" spans="1:6" ht="21" customHeight="1" thickBot="1">
      <c r="A30" s="232">
        <v>4300</v>
      </c>
      <c r="B30" s="177" t="s">
        <v>21</v>
      </c>
      <c r="C30" s="231"/>
      <c r="D30" s="196"/>
      <c r="E30" s="50"/>
      <c r="F30" s="79">
        <v>14000</v>
      </c>
    </row>
    <row r="31" spans="1:6" ht="20.25" customHeight="1" thickBot="1" thickTop="1">
      <c r="A31" s="159"/>
      <c r="B31" s="160" t="s">
        <v>49</v>
      </c>
      <c r="C31" s="178"/>
      <c r="D31" s="215">
        <f>D11</f>
        <v>99300</v>
      </c>
      <c r="E31" s="223">
        <f>E11</f>
        <v>33000</v>
      </c>
      <c r="F31" s="222">
        <f>F11</f>
        <v>132300</v>
      </c>
    </row>
    <row r="32" spans="1:6" ht="21" customHeight="1" thickBot="1" thickTop="1">
      <c r="A32" s="179"/>
      <c r="B32" s="164" t="s">
        <v>50</v>
      </c>
      <c r="C32" s="180"/>
      <c r="D32" s="200"/>
      <c r="E32" s="167">
        <f>F31-E31</f>
        <v>99300</v>
      </c>
      <c r="F32" s="181"/>
    </row>
    <row r="33" ht="13.5" thickTop="1"/>
  </sheetData>
  <printOptions horizontalCentered="1"/>
  <pageMargins left="0" right="0" top="0.984251968503937" bottom="0.7874015748031497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abSelected="1" workbookViewId="0" topLeftCell="A1">
      <selection activeCell="B192" sqref="B192"/>
    </sheetView>
  </sheetViews>
  <sheetFormatPr defaultColWidth="9.00390625" defaultRowHeight="12.75"/>
  <cols>
    <col min="1" max="1" width="7.625" style="1" customWidth="1"/>
    <col min="2" max="2" width="37.875" style="1" customWidth="1"/>
    <col min="3" max="3" width="6.375" style="1" customWidth="1"/>
    <col min="4" max="6" width="13.2539062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ht="11.25" customHeight="1">
      <c r="E1" s="2" t="s">
        <v>0</v>
      </c>
    </row>
    <row r="2" spans="1:5" ht="11.25" customHeight="1">
      <c r="A2" s="3"/>
      <c r="B2" s="4"/>
      <c r="C2" s="5"/>
      <c r="D2" s="5"/>
      <c r="E2" s="6" t="s">
        <v>121</v>
      </c>
    </row>
    <row r="3" spans="1:5" ht="11.25" customHeight="1">
      <c r="A3" s="3"/>
      <c r="B3" s="4"/>
      <c r="C3" s="5"/>
      <c r="D3" s="5"/>
      <c r="E3" s="6" t="s">
        <v>1</v>
      </c>
    </row>
    <row r="4" spans="1:5" ht="14.25" customHeight="1">
      <c r="A4" s="3"/>
      <c r="B4" s="4"/>
      <c r="C4" s="5"/>
      <c r="D4" s="5"/>
      <c r="E4" s="7" t="s">
        <v>107</v>
      </c>
    </row>
    <row r="5" spans="1:5" ht="7.5" customHeight="1">
      <c r="A5" s="3"/>
      <c r="B5" s="4"/>
      <c r="C5" s="5"/>
      <c r="D5" s="5"/>
      <c r="E5" s="6"/>
    </row>
    <row r="6" spans="1:6" s="12" customFormat="1" ht="39.75" customHeight="1">
      <c r="A6" s="8" t="s">
        <v>2</v>
      </c>
      <c r="B6" s="9"/>
      <c r="C6" s="10"/>
      <c r="D6" s="10"/>
      <c r="E6" s="11"/>
      <c r="F6" s="11"/>
    </row>
    <row r="7" spans="1:6" s="12" customFormat="1" ht="18.75" customHeight="1" thickBot="1">
      <c r="A7" s="8"/>
      <c r="B7" s="9"/>
      <c r="C7" s="10"/>
      <c r="D7" s="10"/>
      <c r="F7" s="13" t="s">
        <v>3</v>
      </c>
    </row>
    <row r="8" spans="1:6" s="19" customFormat="1" ht="21">
      <c r="A8" s="14" t="s">
        <v>4</v>
      </c>
      <c r="B8" s="321" t="s">
        <v>5</v>
      </c>
      <c r="C8" s="15" t="s">
        <v>6</v>
      </c>
      <c r="D8" s="16" t="s">
        <v>7</v>
      </c>
      <c r="E8" s="17" t="s">
        <v>8</v>
      </c>
      <c r="F8" s="18"/>
    </row>
    <row r="9" spans="1:6" s="19" customFormat="1" ht="13.5" customHeight="1">
      <c r="A9" s="20" t="s">
        <v>9</v>
      </c>
      <c r="B9" s="322"/>
      <c r="C9" s="21" t="s">
        <v>10</v>
      </c>
      <c r="D9" s="22" t="s">
        <v>11</v>
      </c>
      <c r="E9" s="23" t="s">
        <v>12</v>
      </c>
      <c r="F9" s="24" t="s">
        <v>13</v>
      </c>
    </row>
    <row r="10" spans="1:6" s="30" customFormat="1" ht="12" thickBot="1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</row>
    <row r="11" spans="1:9" s="44" customFormat="1" ht="20.25" customHeight="1" thickBot="1" thickTop="1">
      <c r="A11" s="41">
        <v>801</v>
      </c>
      <c r="B11" s="56" t="s">
        <v>22</v>
      </c>
      <c r="C11" s="42" t="s">
        <v>23</v>
      </c>
      <c r="D11" s="57">
        <f>D12+D46+D64</f>
        <v>109650</v>
      </c>
      <c r="E11" s="43">
        <f>E12+E61+E106+E115</f>
        <v>798720</v>
      </c>
      <c r="F11" s="95">
        <f>F12+F61+F106+F115</f>
        <v>908370</v>
      </c>
      <c r="H11" s="58"/>
      <c r="I11" s="58"/>
    </row>
    <row r="12" spans="1:6" s="44" customFormat="1" ht="15" thickTop="1">
      <c r="A12" s="59">
        <v>80101</v>
      </c>
      <c r="B12" s="60" t="s">
        <v>24</v>
      </c>
      <c r="C12" s="61"/>
      <c r="D12" s="152">
        <f>D13</f>
        <v>109650</v>
      </c>
      <c r="E12" s="63">
        <f>E17+E37+E56+E59</f>
        <v>393410</v>
      </c>
      <c r="F12" s="64">
        <f>F17+F37+F56+F59+F14+F15+F16</f>
        <v>521310</v>
      </c>
    </row>
    <row r="13" spans="1:6" s="44" customFormat="1" ht="31.5" customHeight="1">
      <c r="A13" s="47">
        <v>2030</v>
      </c>
      <c r="B13" s="55" t="s">
        <v>92</v>
      </c>
      <c r="C13" s="48"/>
      <c r="D13" s="187">
        <v>109650</v>
      </c>
      <c r="E13" s="50"/>
      <c r="F13" s="68"/>
    </row>
    <row r="14" spans="1:6" s="44" customFormat="1" ht="15">
      <c r="A14" s="47">
        <v>4010</v>
      </c>
      <c r="B14" s="65" t="s">
        <v>26</v>
      </c>
      <c r="C14" s="48"/>
      <c r="D14" s="187"/>
      <c r="E14" s="50"/>
      <c r="F14" s="68">
        <v>91416</v>
      </c>
    </row>
    <row r="15" spans="1:6" s="44" customFormat="1" ht="15">
      <c r="A15" s="37">
        <v>4110</v>
      </c>
      <c r="B15" s="65" t="s">
        <v>76</v>
      </c>
      <c r="C15" s="48"/>
      <c r="D15" s="187"/>
      <c r="E15" s="50"/>
      <c r="F15" s="68">
        <v>15996</v>
      </c>
    </row>
    <row r="16" spans="1:6" s="44" customFormat="1" ht="15">
      <c r="A16" s="37">
        <v>4120</v>
      </c>
      <c r="B16" s="65" t="s">
        <v>28</v>
      </c>
      <c r="C16" s="48"/>
      <c r="D16" s="187"/>
      <c r="E16" s="50"/>
      <c r="F16" s="68">
        <v>2238</v>
      </c>
    </row>
    <row r="17" spans="1:6" s="44" customFormat="1" ht="15">
      <c r="A17" s="125"/>
      <c r="B17" s="123" t="s">
        <v>51</v>
      </c>
      <c r="C17" s="84"/>
      <c r="D17" s="85"/>
      <c r="E17" s="86">
        <f>SUM(E18:E36)</f>
        <v>390310</v>
      </c>
      <c r="F17" s="120"/>
    </row>
    <row r="18" spans="1:6" s="40" customFormat="1" ht="30">
      <c r="A18" s="37">
        <v>3020</v>
      </c>
      <c r="B18" s="65" t="s">
        <v>25</v>
      </c>
      <c r="C18" s="38"/>
      <c r="D18" s="66"/>
      <c r="E18" s="39">
        <v>2290</v>
      </c>
      <c r="F18" s="67"/>
    </row>
    <row r="19" spans="1:6" s="40" customFormat="1" ht="15">
      <c r="A19" s="37">
        <v>4010</v>
      </c>
      <c r="B19" s="65" t="s">
        <v>26</v>
      </c>
      <c r="C19" s="38"/>
      <c r="D19" s="66"/>
      <c r="E19" s="39">
        <v>229600</v>
      </c>
      <c r="F19" s="67"/>
    </row>
    <row r="20" spans="1:6" s="40" customFormat="1" ht="15">
      <c r="A20" s="37">
        <v>4110</v>
      </c>
      <c r="B20" s="65" t="s">
        <v>76</v>
      </c>
      <c r="C20" s="38"/>
      <c r="D20" s="66"/>
      <c r="E20" s="39">
        <v>50900</v>
      </c>
      <c r="F20" s="67"/>
    </row>
    <row r="21" spans="1:6" s="40" customFormat="1" ht="15">
      <c r="A21" s="37">
        <v>4120</v>
      </c>
      <c r="B21" s="65" t="s">
        <v>28</v>
      </c>
      <c r="C21" s="38"/>
      <c r="D21" s="66"/>
      <c r="E21" s="39">
        <v>6200</v>
      </c>
      <c r="F21" s="67"/>
    </row>
    <row r="22" spans="1:6" s="40" customFormat="1" ht="15">
      <c r="A22" s="37">
        <v>4140</v>
      </c>
      <c r="B22" s="65" t="s">
        <v>41</v>
      </c>
      <c r="C22" s="38"/>
      <c r="D22" s="66"/>
      <c r="E22" s="39">
        <v>1660</v>
      </c>
      <c r="F22" s="67"/>
    </row>
    <row r="23" spans="1:6" s="40" customFormat="1" ht="15">
      <c r="A23" s="37">
        <v>4210</v>
      </c>
      <c r="B23" s="65" t="s">
        <v>18</v>
      </c>
      <c r="C23" s="38"/>
      <c r="D23" s="66"/>
      <c r="E23" s="39">
        <v>9570</v>
      </c>
      <c r="F23" s="67"/>
    </row>
    <row r="24" spans="1:6" s="40" customFormat="1" ht="30">
      <c r="A24" s="47">
        <v>4240</v>
      </c>
      <c r="B24" s="55" t="s">
        <v>33</v>
      </c>
      <c r="C24" s="38"/>
      <c r="D24" s="66"/>
      <c r="E24" s="119">
        <v>3710</v>
      </c>
      <c r="F24" s="67"/>
    </row>
    <row r="25" spans="1:6" s="46" customFormat="1" ht="15">
      <c r="A25" s="47">
        <v>4260</v>
      </c>
      <c r="B25" s="46" t="s">
        <v>29</v>
      </c>
      <c r="C25" s="48"/>
      <c r="D25" s="49"/>
      <c r="E25" s="75">
        <v>52590</v>
      </c>
      <c r="F25" s="68"/>
    </row>
    <row r="26" spans="1:6" s="46" customFormat="1" ht="15">
      <c r="A26" s="47">
        <v>4270</v>
      </c>
      <c r="B26" s="46" t="s">
        <v>19</v>
      </c>
      <c r="C26" s="48"/>
      <c r="D26" s="49"/>
      <c r="E26" s="46">
        <v>590</v>
      </c>
      <c r="F26" s="68"/>
    </row>
    <row r="27" spans="1:6" s="46" customFormat="1" ht="15">
      <c r="A27" s="78">
        <v>4280</v>
      </c>
      <c r="B27" s="80" t="s">
        <v>38</v>
      </c>
      <c r="C27" s="48"/>
      <c r="D27" s="49"/>
      <c r="E27" s="46">
        <v>1400</v>
      </c>
      <c r="F27" s="68"/>
    </row>
    <row r="28" spans="1:6" s="46" customFormat="1" ht="15">
      <c r="A28" s="47">
        <v>4300</v>
      </c>
      <c r="B28" s="55" t="s">
        <v>21</v>
      </c>
      <c r="C28" s="48"/>
      <c r="D28" s="49"/>
      <c r="E28" s="50">
        <v>9030</v>
      </c>
      <c r="F28" s="68"/>
    </row>
    <row r="29" spans="1:6" s="46" customFormat="1" ht="15">
      <c r="A29" s="47">
        <v>4350</v>
      </c>
      <c r="B29" s="65" t="s">
        <v>35</v>
      </c>
      <c r="C29" s="48"/>
      <c r="D29" s="49"/>
      <c r="E29" s="50">
        <v>320</v>
      </c>
      <c r="F29" s="68"/>
    </row>
    <row r="30" spans="1:6" s="46" customFormat="1" ht="30">
      <c r="A30" s="47">
        <v>4370</v>
      </c>
      <c r="B30" s="55" t="s">
        <v>30</v>
      </c>
      <c r="C30" s="48"/>
      <c r="D30" s="49"/>
      <c r="E30" s="50">
        <v>3390</v>
      </c>
      <c r="F30" s="68"/>
    </row>
    <row r="31" spans="1:6" s="46" customFormat="1" ht="30">
      <c r="A31" s="47">
        <v>4390</v>
      </c>
      <c r="B31" s="55" t="s">
        <v>15</v>
      </c>
      <c r="C31" s="48"/>
      <c r="D31" s="49"/>
      <c r="E31" s="50">
        <v>1540</v>
      </c>
      <c r="F31" s="68"/>
    </row>
    <row r="32" spans="1:6" s="46" customFormat="1" ht="15">
      <c r="A32" s="47">
        <v>4410</v>
      </c>
      <c r="B32" s="55" t="s">
        <v>44</v>
      </c>
      <c r="C32" s="48"/>
      <c r="D32" s="49"/>
      <c r="E32" s="50">
        <v>890</v>
      </c>
      <c r="F32" s="68"/>
    </row>
    <row r="33" spans="1:6" s="46" customFormat="1" ht="15">
      <c r="A33" s="47">
        <v>4440</v>
      </c>
      <c r="B33" s="55" t="s">
        <v>32</v>
      </c>
      <c r="C33" s="48"/>
      <c r="D33" s="49"/>
      <c r="E33" s="50">
        <v>11100</v>
      </c>
      <c r="F33" s="68"/>
    </row>
    <row r="34" spans="1:6" s="46" customFormat="1" ht="30">
      <c r="A34" s="47">
        <v>4700</v>
      </c>
      <c r="B34" s="55" t="s">
        <v>85</v>
      </c>
      <c r="C34" s="48"/>
      <c r="D34" s="49"/>
      <c r="E34" s="50">
        <v>1880</v>
      </c>
      <c r="F34" s="68"/>
    </row>
    <row r="35" spans="1:6" s="46" customFormat="1" ht="31.5" customHeight="1">
      <c r="A35" s="47">
        <v>4740</v>
      </c>
      <c r="B35" s="55" t="s">
        <v>20</v>
      </c>
      <c r="C35" s="48"/>
      <c r="D35" s="49"/>
      <c r="E35" s="50">
        <v>190</v>
      </c>
      <c r="F35" s="68"/>
    </row>
    <row r="36" spans="1:6" s="46" customFormat="1" ht="32.25" customHeight="1">
      <c r="A36" s="289">
        <v>4750</v>
      </c>
      <c r="B36" s="296" t="s">
        <v>34</v>
      </c>
      <c r="C36" s="270"/>
      <c r="D36" s="297"/>
      <c r="E36" s="272">
        <v>3460</v>
      </c>
      <c r="F36" s="69"/>
    </row>
    <row r="37" spans="1:6" s="54" customFormat="1" ht="18.75" customHeight="1">
      <c r="A37" s="125"/>
      <c r="B37" s="123" t="s">
        <v>54</v>
      </c>
      <c r="C37" s="84"/>
      <c r="D37" s="85"/>
      <c r="E37" s="86">
        <f>SUM(E38:E45)</f>
        <v>0</v>
      </c>
      <c r="F37" s="120">
        <f>SUM(F38:F55)</f>
        <v>400680</v>
      </c>
    </row>
    <row r="38" spans="1:6" s="46" customFormat="1" ht="30">
      <c r="A38" s="47">
        <v>3020</v>
      </c>
      <c r="B38" s="55" t="s">
        <v>25</v>
      </c>
      <c r="C38" s="48"/>
      <c r="D38" s="49"/>
      <c r="E38" s="50"/>
      <c r="F38" s="68">
        <v>2290</v>
      </c>
    </row>
    <row r="39" spans="1:6" s="46" customFormat="1" ht="15">
      <c r="A39" s="37">
        <v>4010</v>
      </c>
      <c r="B39" s="65" t="s">
        <v>26</v>
      </c>
      <c r="C39" s="48"/>
      <c r="D39" s="49"/>
      <c r="E39" s="50"/>
      <c r="F39" s="68">
        <v>229600</v>
      </c>
    </row>
    <row r="40" spans="1:6" s="46" customFormat="1" ht="15">
      <c r="A40" s="37">
        <v>4110</v>
      </c>
      <c r="B40" s="65" t="s">
        <v>76</v>
      </c>
      <c r="C40" s="48"/>
      <c r="D40" s="49"/>
      <c r="E40" s="50"/>
      <c r="F40" s="68">
        <v>50900</v>
      </c>
    </row>
    <row r="41" spans="1:6" s="46" customFormat="1" ht="15">
      <c r="A41" s="37">
        <v>4120</v>
      </c>
      <c r="B41" s="65" t="s">
        <v>28</v>
      </c>
      <c r="C41" s="48"/>
      <c r="D41" s="49"/>
      <c r="E41" s="50"/>
      <c r="F41" s="68">
        <v>6200</v>
      </c>
    </row>
    <row r="42" spans="1:6" s="46" customFormat="1" ht="15">
      <c r="A42" s="37">
        <v>4140</v>
      </c>
      <c r="B42" s="65" t="s">
        <v>41</v>
      </c>
      <c r="C42" s="48"/>
      <c r="D42" s="49"/>
      <c r="E42" s="50"/>
      <c r="F42" s="68">
        <v>2730</v>
      </c>
    </row>
    <row r="43" spans="1:6" s="46" customFormat="1" ht="15">
      <c r="A43" s="37">
        <v>4210</v>
      </c>
      <c r="B43" s="65" t="s">
        <v>18</v>
      </c>
      <c r="C43" s="48"/>
      <c r="D43" s="49"/>
      <c r="E43" s="50"/>
      <c r="F43" s="68">
        <v>18330</v>
      </c>
    </row>
    <row r="44" spans="1:6" s="46" customFormat="1" ht="30">
      <c r="A44" s="47">
        <v>4240</v>
      </c>
      <c r="B44" s="55" t="s">
        <v>33</v>
      </c>
      <c r="C44" s="48"/>
      <c r="D44" s="49"/>
      <c r="E44" s="50"/>
      <c r="F44" s="68">
        <v>4090</v>
      </c>
    </row>
    <row r="45" spans="1:6" s="46" customFormat="1" ht="15">
      <c r="A45" s="47">
        <v>4260</v>
      </c>
      <c r="B45" s="46" t="s">
        <v>29</v>
      </c>
      <c r="C45" s="48"/>
      <c r="D45" s="49"/>
      <c r="E45" s="50"/>
      <c r="F45" s="68">
        <v>56560</v>
      </c>
    </row>
    <row r="46" spans="1:6" s="44" customFormat="1" ht="13.5" customHeight="1">
      <c r="A46" s="47">
        <v>4270</v>
      </c>
      <c r="B46" s="46" t="s">
        <v>19</v>
      </c>
      <c r="C46" s="51"/>
      <c r="D46" s="52"/>
      <c r="E46" s="53"/>
      <c r="F46" s="68">
        <v>1270</v>
      </c>
    </row>
    <row r="47" spans="1:6" s="40" customFormat="1" ht="15.75" customHeight="1">
      <c r="A47" s="78">
        <v>4280</v>
      </c>
      <c r="B47" s="80" t="s">
        <v>38</v>
      </c>
      <c r="C47" s="38"/>
      <c r="D47" s="66"/>
      <c r="E47" s="39"/>
      <c r="F47" s="67">
        <v>1400</v>
      </c>
    </row>
    <row r="48" spans="1:6" s="40" customFormat="1" ht="15.75" customHeight="1">
      <c r="A48" s="47">
        <v>4300</v>
      </c>
      <c r="B48" s="55" t="s">
        <v>21</v>
      </c>
      <c r="C48" s="38"/>
      <c r="D48" s="66"/>
      <c r="E48" s="39"/>
      <c r="F48" s="67">
        <v>9490</v>
      </c>
    </row>
    <row r="49" spans="1:6" s="40" customFormat="1" ht="12" customHeight="1">
      <c r="A49" s="47">
        <v>4350</v>
      </c>
      <c r="B49" s="65" t="s">
        <v>35</v>
      </c>
      <c r="C49" s="38"/>
      <c r="D49" s="66"/>
      <c r="E49" s="39"/>
      <c r="F49" s="67">
        <v>360</v>
      </c>
    </row>
    <row r="50" spans="1:6" s="40" customFormat="1" ht="28.5" customHeight="1">
      <c r="A50" s="47">
        <v>4370</v>
      </c>
      <c r="B50" s="55" t="s">
        <v>30</v>
      </c>
      <c r="C50" s="38"/>
      <c r="D50" s="66"/>
      <c r="E50" s="39"/>
      <c r="F50" s="67">
        <v>2430</v>
      </c>
    </row>
    <row r="51" spans="1:6" s="40" customFormat="1" ht="15">
      <c r="A51" s="47">
        <v>4410</v>
      </c>
      <c r="B51" s="55" t="s">
        <v>44</v>
      </c>
      <c r="C51" s="38"/>
      <c r="D51" s="66"/>
      <c r="E51" s="39"/>
      <c r="F51" s="67">
        <v>890</v>
      </c>
    </row>
    <row r="52" spans="1:6" s="40" customFormat="1" ht="13.5" customHeight="1">
      <c r="A52" s="47">
        <v>4440</v>
      </c>
      <c r="B52" s="55" t="s">
        <v>32</v>
      </c>
      <c r="C52" s="38"/>
      <c r="D52" s="66"/>
      <c r="E52" s="39"/>
      <c r="F52" s="67">
        <v>11100</v>
      </c>
    </row>
    <row r="53" spans="1:6" s="40" customFormat="1" ht="28.5" customHeight="1">
      <c r="A53" s="47">
        <v>4700</v>
      </c>
      <c r="B53" s="55" t="s">
        <v>53</v>
      </c>
      <c r="C53" s="38"/>
      <c r="D53" s="66"/>
      <c r="E53" s="39"/>
      <c r="F53" s="67">
        <v>1520</v>
      </c>
    </row>
    <row r="54" spans="1:6" s="40" customFormat="1" ht="28.5" customHeight="1">
      <c r="A54" s="47">
        <v>4740</v>
      </c>
      <c r="B54" s="55" t="s">
        <v>20</v>
      </c>
      <c r="C54" s="38"/>
      <c r="D54" s="66"/>
      <c r="E54" s="39"/>
      <c r="F54" s="67">
        <v>910</v>
      </c>
    </row>
    <row r="55" spans="1:6" s="40" customFormat="1" ht="27" customHeight="1">
      <c r="A55" s="47">
        <v>4750</v>
      </c>
      <c r="B55" s="55" t="s">
        <v>34</v>
      </c>
      <c r="C55" s="38"/>
      <c r="D55" s="66"/>
      <c r="E55" s="39"/>
      <c r="F55" s="67">
        <v>610</v>
      </c>
    </row>
    <row r="56" spans="1:6" s="88" customFormat="1" ht="18" customHeight="1">
      <c r="A56" s="125"/>
      <c r="B56" s="126" t="s">
        <v>55</v>
      </c>
      <c r="C56" s="84"/>
      <c r="D56" s="85"/>
      <c r="E56" s="86">
        <f>SUM(E57:E58)</f>
        <v>3100</v>
      </c>
      <c r="F56" s="120"/>
    </row>
    <row r="57" spans="1:6" s="88" customFormat="1" ht="15" customHeight="1">
      <c r="A57" s="37">
        <v>4210</v>
      </c>
      <c r="B57" s="65" t="s">
        <v>18</v>
      </c>
      <c r="C57" s="84"/>
      <c r="D57" s="85"/>
      <c r="E57" s="50">
        <v>2300</v>
      </c>
      <c r="F57" s="120"/>
    </row>
    <row r="58" spans="1:6" s="40" customFormat="1" ht="13.5" customHeight="1">
      <c r="A58" s="47">
        <v>4270</v>
      </c>
      <c r="B58" s="46" t="s">
        <v>19</v>
      </c>
      <c r="C58" s="38"/>
      <c r="D58" s="66"/>
      <c r="E58" s="39">
        <v>800</v>
      </c>
      <c r="F58" s="67"/>
    </row>
    <row r="59" spans="1:6" s="40" customFormat="1" ht="15.75" customHeight="1">
      <c r="A59" s="125"/>
      <c r="B59" s="88" t="s">
        <v>56</v>
      </c>
      <c r="C59" s="84"/>
      <c r="D59" s="85"/>
      <c r="E59" s="86"/>
      <c r="F59" s="120">
        <f>F60</f>
        <v>10980</v>
      </c>
    </row>
    <row r="60" spans="1:6" s="40" customFormat="1" ht="43.5" customHeight="1">
      <c r="A60" s="47">
        <v>3020</v>
      </c>
      <c r="B60" s="55" t="s">
        <v>108</v>
      </c>
      <c r="C60" s="38"/>
      <c r="D60" s="66"/>
      <c r="E60" s="39"/>
      <c r="F60" s="67">
        <v>10980</v>
      </c>
    </row>
    <row r="61" spans="1:6" s="40" customFormat="1" ht="18" customHeight="1">
      <c r="A61" s="70">
        <v>80110</v>
      </c>
      <c r="B61" s="122" t="s">
        <v>57</v>
      </c>
      <c r="C61" s="71"/>
      <c r="D61" s="72"/>
      <c r="E61" s="73">
        <f>E62+E83+E103</f>
        <v>364150</v>
      </c>
      <c r="F61" s="74">
        <f>F62+F83+F103</f>
        <v>356880</v>
      </c>
    </row>
    <row r="62" spans="1:6" s="40" customFormat="1" ht="17.25" customHeight="1">
      <c r="A62" s="125"/>
      <c r="B62" s="123" t="s">
        <v>58</v>
      </c>
      <c r="C62" s="84"/>
      <c r="D62" s="85"/>
      <c r="E62" s="86">
        <f>SUM(E63:E82)</f>
        <v>364150</v>
      </c>
      <c r="F62" s="124"/>
    </row>
    <row r="63" spans="1:6" s="40" customFormat="1" ht="29.25" customHeight="1">
      <c r="A63" s="47">
        <v>3020</v>
      </c>
      <c r="B63" s="55" t="s">
        <v>25</v>
      </c>
      <c r="C63" s="48"/>
      <c r="D63" s="49"/>
      <c r="E63" s="50">
        <v>3080</v>
      </c>
      <c r="F63" s="68"/>
    </row>
    <row r="64" spans="1:7" s="46" customFormat="1" ht="15">
      <c r="A64" s="37">
        <v>4010</v>
      </c>
      <c r="B64" s="65" t="s">
        <v>26</v>
      </c>
      <c r="C64" s="48"/>
      <c r="D64" s="49"/>
      <c r="E64" s="50">
        <v>206070</v>
      </c>
      <c r="F64" s="68"/>
      <c r="G64" s="75"/>
    </row>
    <row r="65" spans="1:6" s="46" customFormat="1" ht="15">
      <c r="A65" s="37">
        <v>4110</v>
      </c>
      <c r="B65" s="65" t="s">
        <v>76</v>
      </c>
      <c r="C65" s="48"/>
      <c r="D65" s="49"/>
      <c r="E65" s="50">
        <v>36000</v>
      </c>
      <c r="F65" s="68"/>
    </row>
    <row r="66" spans="1:6" s="46" customFormat="1" ht="15">
      <c r="A66" s="37">
        <v>4120</v>
      </c>
      <c r="B66" s="65" t="s">
        <v>28</v>
      </c>
      <c r="C66" s="48"/>
      <c r="D66" s="49"/>
      <c r="E66" s="50">
        <v>4200</v>
      </c>
      <c r="F66" s="68"/>
    </row>
    <row r="67" spans="1:6" s="46" customFormat="1" ht="15">
      <c r="A67" s="37">
        <v>4140</v>
      </c>
      <c r="B67" s="65" t="s">
        <v>41</v>
      </c>
      <c r="C67" s="48"/>
      <c r="D67" s="49"/>
      <c r="E67" s="50">
        <v>1210</v>
      </c>
      <c r="F67" s="68"/>
    </row>
    <row r="68" spans="1:6" s="46" customFormat="1" ht="15">
      <c r="A68" s="37">
        <v>4210</v>
      </c>
      <c r="B68" s="65" t="s">
        <v>18</v>
      </c>
      <c r="C68" s="48"/>
      <c r="D68" s="49"/>
      <c r="E68" s="50">
        <v>6300</v>
      </c>
      <c r="F68" s="68"/>
    </row>
    <row r="69" spans="1:6" s="46" customFormat="1" ht="30">
      <c r="A69" s="47">
        <v>4240</v>
      </c>
      <c r="B69" s="55" t="s">
        <v>33</v>
      </c>
      <c r="C69" s="48"/>
      <c r="D69" s="49"/>
      <c r="E69" s="50">
        <v>30830</v>
      </c>
      <c r="F69" s="68"/>
    </row>
    <row r="70" spans="1:6" s="46" customFormat="1" ht="21.75" customHeight="1">
      <c r="A70" s="289">
        <v>4260</v>
      </c>
      <c r="B70" s="298" t="s">
        <v>29</v>
      </c>
      <c r="C70" s="270"/>
      <c r="D70" s="297"/>
      <c r="E70" s="272">
        <v>40580</v>
      </c>
      <c r="F70" s="69"/>
    </row>
    <row r="71" spans="1:6" s="46" customFormat="1" ht="13.5" customHeight="1">
      <c r="A71" s="47">
        <v>4270</v>
      </c>
      <c r="B71" s="46" t="s">
        <v>19</v>
      </c>
      <c r="C71" s="51"/>
      <c r="D71" s="52"/>
      <c r="E71" s="50">
        <v>1500</v>
      </c>
      <c r="F71" s="68"/>
    </row>
    <row r="72" spans="1:6" s="54" customFormat="1" ht="17.25" customHeight="1">
      <c r="A72" s="78">
        <v>4280</v>
      </c>
      <c r="B72" s="80" t="s">
        <v>38</v>
      </c>
      <c r="C72" s="38"/>
      <c r="D72" s="66"/>
      <c r="E72" s="50">
        <v>1480</v>
      </c>
      <c r="F72" s="68"/>
    </row>
    <row r="73" spans="1:6" s="46" customFormat="1" ht="14.25" customHeight="1">
      <c r="A73" s="47">
        <v>4300</v>
      </c>
      <c r="B73" s="55" t="s">
        <v>21</v>
      </c>
      <c r="C73" s="38"/>
      <c r="D73" s="66"/>
      <c r="E73" s="50">
        <v>6600</v>
      </c>
      <c r="F73" s="68"/>
    </row>
    <row r="74" spans="1:6" s="46" customFormat="1" ht="15">
      <c r="A74" s="47">
        <v>4350</v>
      </c>
      <c r="B74" s="65" t="s">
        <v>35</v>
      </c>
      <c r="C74" s="38"/>
      <c r="D74" s="66"/>
      <c r="E74" s="50">
        <v>30</v>
      </c>
      <c r="F74" s="68"/>
    </row>
    <row r="75" spans="1:6" s="46" customFormat="1" ht="30">
      <c r="A75" s="47">
        <v>4370</v>
      </c>
      <c r="B75" s="55" t="s">
        <v>30</v>
      </c>
      <c r="C75" s="38"/>
      <c r="D75" s="66"/>
      <c r="E75" s="50">
        <v>4610</v>
      </c>
      <c r="F75" s="68"/>
    </row>
    <row r="76" spans="1:6" s="46" customFormat="1" ht="30">
      <c r="A76" s="47">
        <v>4390</v>
      </c>
      <c r="B76" s="55" t="s">
        <v>15</v>
      </c>
      <c r="C76" s="38"/>
      <c r="D76" s="66"/>
      <c r="E76" s="50">
        <v>1990</v>
      </c>
      <c r="F76" s="68"/>
    </row>
    <row r="77" spans="1:6" s="46" customFormat="1" ht="15">
      <c r="A77" s="47">
        <v>4410</v>
      </c>
      <c r="B77" s="55" t="s">
        <v>44</v>
      </c>
      <c r="C77" s="38"/>
      <c r="D77" s="66"/>
      <c r="E77" s="50">
        <v>1630</v>
      </c>
      <c r="F77" s="68"/>
    </row>
    <row r="78" spans="1:6" s="46" customFormat="1" ht="15">
      <c r="A78" s="47">
        <v>4420</v>
      </c>
      <c r="B78" s="55" t="s">
        <v>31</v>
      </c>
      <c r="C78" s="38"/>
      <c r="D78" s="66"/>
      <c r="E78" s="50">
        <v>500</v>
      </c>
      <c r="F78" s="68"/>
    </row>
    <row r="79" spans="1:6" s="46" customFormat="1" ht="15">
      <c r="A79" s="47">
        <v>4440</v>
      </c>
      <c r="B79" s="55" t="s">
        <v>32</v>
      </c>
      <c r="C79" s="38"/>
      <c r="D79" s="66"/>
      <c r="E79" s="50">
        <v>9400</v>
      </c>
      <c r="F79" s="68"/>
    </row>
    <row r="80" spans="1:6" s="46" customFormat="1" ht="31.5" customHeight="1">
      <c r="A80" s="47">
        <v>4700</v>
      </c>
      <c r="B80" s="55" t="s">
        <v>53</v>
      </c>
      <c r="C80" s="38"/>
      <c r="D80" s="66"/>
      <c r="E80" s="50">
        <v>3100</v>
      </c>
      <c r="F80" s="68"/>
    </row>
    <row r="81" spans="1:6" s="46" customFormat="1" ht="29.25" customHeight="1">
      <c r="A81" s="47">
        <v>4740</v>
      </c>
      <c r="B81" s="55" t="s">
        <v>20</v>
      </c>
      <c r="C81" s="38"/>
      <c r="D81" s="66"/>
      <c r="E81" s="50">
        <v>3380</v>
      </c>
      <c r="F81" s="68"/>
    </row>
    <row r="82" spans="1:6" s="46" customFormat="1" ht="32.25" customHeight="1">
      <c r="A82" s="47">
        <v>4750</v>
      </c>
      <c r="B82" s="55" t="s">
        <v>34</v>
      </c>
      <c r="C82" s="38"/>
      <c r="D82" s="66"/>
      <c r="E82" s="50">
        <v>1660</v>
      </c>
      <c r="F82" s="68"/>
    </row>
    <row r="83" spans="1:6" s="46" customFormat="1" ht="19.5" customHeight="1">
      <c r="A83" s="125"/>
      <c r="B83" s="123" t="s">
        <v>54</v>
      </c>
      <c r="C83" s="84"/>
      <c r="D83" s="85"/>
      <c r="E83" s="86"/>
      <c r="F83" s="120">
        <f>SUM(F84:F102)</f>
        <v>353780</v>
      </c>
    </row>
    <row r="84" spans="1:6" s="40" customFormat="1" ht="28.5" customHeight="1">
      <c r="A84" s="47">
        <v>3020</v>
      </c>
      <c r="B84" s="55" t="s">
        <v>25</v>
      </c>
      <c r="C84" s="48"/>
      <c r="D84" s="49"/>
      <c r="E84" s="50"/>
      <c r="F84" s="68">
        <v>3080</v>
      </c>
    </row>
    <row r="85" spans="1:7" s="46" customFormat="1" ht="15">
      <c r="A85" s="37">
        <v>4010</v>
      </c>
      <c r="B85" s="65" t="s">
        <v>26</v>
      </c>
      <c r="C85" s="48"/>
      <c r="D85" s="49"/>
      <c r="E85" s="50"/>
      <c r="F85" s="68">
        <v>206070</v>
      </c>
      <c r="G85" s="75"/>
    </row>
    <row r="86" spans="1:6" s="46" customFormat="1" ht="15">
      <c r="A86" s="37">
        <v>4110</v>
      </c>
      <c r="B86" s="65" t="s">
        <v>17</v>
      </c>
      <c r="C86" s="48"/>
      <c r="D86" s="49"/>
      <c r="E86" s="50"/>
      <c r="F86" s="68">
        <v>36000</v>
      </c>
    </row>
    <row r="87" spans="1:6" s="46" customFormat="1" ht="15">
      <c r="A87" s="37">
        <v>4120</v>
      </c>
      <c r="B87" s="65" t="s">
        <v>28</v>
      </c>
      <c r="C87" s="48"/>
      <c r="D87" s="49"/>
      <c r="E87" s="50"/>
      <c r="F87" s="68">
        <v>4200</v>
      </c>
    </row>
    <row r="88" spans="1:6" s="46" customFormat="1" ht="15">
      <c r="A88" s="37">
        <v>4140</v>
      </c>
      <c r="B88" s="65" t="s">
        <v>52</v>
      </c>
      <c r="C88" s="48"/>
      <c r="D88" s="49"/>
      <c r="E88" s="50"/>
      <c r="F88" s="68">
        <v>1770</v>
      </c>
    </row>
    <row r="89" spans="1:6" s="46" customFormat="1" ht="15">
      <c r="A89" s="37">
        <v>4210</v>
      </c>
      <c r="B89" s="65" t="s">
        <v>18</v>
      </c>
      <c r="C89" s="48"/>
      <c r="D89" s="49"/>
      <c r="E89" s="50"/>
      <c r="F89" s="68">
        <v>11860</v>
      </c>
    </row>
    <row r="90" spans="1:6" s="46" customFormat="1" ht="29.25" customHeight="1">
      <c r="A90" s="47">
        <v>4240</v>
      </c>
      <c r="B90" s="55" t="s">
        <v>33</v>
      </c>
      <c r="C90" s="48"/>
      <c r="D90" s="49"/>
      <c r="E90" s="50"/>
      <c r="F90" s="68">
        <v>30450</v>
      </c>
    </row>
    <row r="91" spans="1:6" s="46" customFormat="1" ht="20.25" customHeight="1">
      <c r="A91" s="47">
        <v>4260</v>
      </c>
      <c r="B91" s="46" t="s">
        <v>29</v>
      </c>
      <c r="C91" s="48"/>
      <c r="D91" s="49"/>
      <c r="E91" s="50"/>
      <c r="F91" s="68">
        <v>36610</v>
      </c>
    </row>
    <row r="92" spans="1:6" s="46" customFormat="1" ht="16.5" customHeight="1">
      <c r="A92" s="47">
        <v>4270</v>
      </c>
      <c r="B92" s="46" t="s">
        <v>19</v>
      </c>
      <c r="C92" s="51"/>
      <c r="D92" s="52"/>
      <c r="E92" s="50"/>
      <c r="F92" s="68">
        <v>820</v>
      </c>
    </row>
    <row r="93" spans="1:6" s="54" customFormat="1" ht="17.25" customHeight="1">
      <c r="A93" s="78">
        <v>4280</v>
      </c>
      <c r="B93" s="80" t="s">
        <v>38</v>
      </c>
      <c r="C93" s="38"/>
      <c r="D93" s="66"/>
      <c r="E93" s="50"/>
      <c r="F93" s="68">
        <v>1480</v>
      </c>
    </row>
    <row r="94" spans="1:6" s="46" customFormat="1" ht="15">
      <c r="A94" s="47">
        <v>4300</v>
      </c>
      <c r="B94" s="55" t="s">
        <v>21</v>
      </c>
      <c r="C94" s="38"/>
      <c r="D94" s="66"/>
      <c r="E94" s="50"/>
      <c r="F94" s="68">
        <v>6140</v>
      </c>
    </row>
    <row r="95" spans="1:6" s="46" customFormat="1" ht="15">
      <c r="A95" s="47">
        <v>4350</v>
      </c>
      <c r="B95" s="65" t="s">
        <v>35</v>
      </c>
      <c r="C95" s="38"/>
      <c r="D95" s="66"/>
      <c r="E95" s="50"/>
      <c r="F95" s="68">
        <v>240</v>
      </c>
    </row>
    <row r="96" spans="1:6" s="46" customFormat="1" ht="30">
      <c r="A96" s="47">
        <v>4370</v>
      </c>
      <c r="B96" s="55" t="s">
        <v>30</v>
      </c>
      <c r="C96" s="38"/>
      <c r="D96" s="66"/>
      <c r="E96" s="50"/>
      <c r="F96" s="68">
        <v>1570</v>
      </c>
    </row>
    <row r="97" spans="1:6" s="46" customFormat="1" ht="17.25" customHeight="1">
      <c r="A97" s="47">
        <v>4410</v>
      </c>
      <c r="B97" s="55" t="s">
        <v>44</v>
      </c>
      <c r="C97" s="38"/>
      <c r="D97" s="66"/>
      <c r="E97" s="50"/>
      <c r="F97" s="68">
        <v>1630</v>
      </c>
    </row>
    <row r="98" spans="1:6" s="46" customFormat="1" ht="15">
      <c r="A98" s="47">
        <v>4420</v>
      </c>
      <c r="B98" s="55" t="s">
        <v>31</v>
      </c>
      <c r="C98" s="38"/>
      <c r="D98" s="66"/>
      <c r="E98" s="50"/>
      <c r="F98" s="68">
        <v>500</v>
      </c>
    </row>
    <row r="99" spans="1:6" s="46" customFormat="1" ht="15">
      <c r="A99" s="47">
        <v>4440</v>
      </c>
      <c r="B99" s="55" t="s">
        <v>32</v>
      </c>
      <c r="C99" s="38"/>
      <c r="D99" s="66"/>
      <c r="E99" s="50"/>
      <c r="F99" s="68">
        <v>9400</v>
      </c>
    </row>
    <row r="100" spans="1:6" s="46" customFormat="1" ht="31.5" customHeight="1">
      <c r="A100" s="47">
        <v>4700</v>
      </c>
      <c r="B100" s="55" t="s">
        <v>53</v>
      </c>
      <c r="C100" s="38"/>
      <c r="D100" s="66"/>
      <c r="E100" s="50"/>
      <c r="F100" s="68">
        <v>980</v>
      </c>
    </row>
    <row r="101" spans="1:6" s="46" customFormat="1" ht="32.25" customHeight="1">
      <c r="A101" s="47">
        <v>4740</v>
      </c>
      <c r="B101" s="55" t="s">
        <v>20</v>
      </c>
      <c r="C101" s="38"/>
      <c r="D101" s="66"/>
      <c r="E101" s="50"/>
      <c r="F101" s="68">
        <v>590</v>
      </c>
    </row>
    <row r="102" spans="1:6" s="46" customFormat="1" ht="36" customHeight="1">
      <c r="A102" s="289">
        <v>4750</v>
      </c>
      <c r="B102" s="296" t="s">
        <v>34</v>
      </c>
      <c r="C102" s="299"/>
      <c r="D102" s="300"/>
      <c r="E102" s="272"/>
      <c r="F102" s="69">
        <v>390</v>
      </c>
    </row>
    <row r="103" spans="1:6" s="46" customFormat="1" ht="15" customHeight="1">
      <c r="A103" s="125"/>
      <c r="B103" s="123" t="s">
        <v>55</v>
      </c>
      <c r="C103" s="84"/>
      <c r="D103" s="85"/>
      <c r="E103" s="86"/>
      <c r="F103" s="120">
        <f>F105+F104</f>
        <v>3100</v>
      </c>
    </row>
    <row r="104" spans="1:6" s="46" customFormat="1" ht="14.25" customHeight="1">
      <c r="A104" s="37">
        <v>4210</v>
      </c>
      <c r="B104" s="65" t="s">
        <v>18</v>
      </c>
      <c r="C104" s="84"/>
      <c r="D104" s="85"/>
      <c r="E104" s="86"/>
      <c r="F104" s="68">
        <v>2300</v>
      </c>
    </row>
    <row r="105" spans="1:6" s="46" customFormat="1" ht="15" customHeight="1">
      <c r="A105" s="47">
        <v>4270</v>
      </c>
      <c r="B105" s="46" t="s">
        <v>19</v>
      </c>
      <c r="C105" s="84"/>
      <c r="D105" s="85"/>
      <c r="E105" s="86"/>
      <c r="F105" s="68">
        <v>800</v>
      </c>
    </row>
    <row r="106" spans="1:6" s="46" customFormat="1" ht="28.5" customHeight="1">
      <c r="A106" s="70">
        <v>80146</v>
      </c>
      <c r="B106" s="122" t="s">
        <v>59</v>
      </c>
      <c r="C106" s="71"/>
      <c r="D106" s="72"/>
      <c r="E106" s="73">
        <f>E107+E110+E112</f>
        <v>6890</v>
      </c>
      <c r="F106" s="74">
        <f>F107+F110+F112</f>
        <v>6890</v>
      </c>
    </row>
    <row r="107" spans="1:6" s="46" customFormat="1" ht="15.75" customHeight="1">
      <c r="A107" s="125"/>
      <c r="B107" s="123" t="s">
        <v>51</v>
      </c>
      <c r="C107" s="84"/>
      <c r="D107" s="85"/>
      <c r="E107" s="86">
        <f>E108+E109</f>
        <v>3530</v>
      </c>
      <c r="F107" s="120"/>
    </row>
    <row r="108" spans="1:6" s="46" customFormat="1" ht="13.5" customHeight="1">
      <c r="A108" s="47">
        <v>4300</v>
      </c>
      <c r="B108" s="55" t="s">
        <v>21</v>
      </c>
      <c r="C108" s="48"/>
      <c r="D108" s="49"/>
      <c r="E108" s="50">
        <v>2830</v>
      </c>
      <c r="F108" s="68"/>
    </row>
    <row r="109" spans="1:6" s="46" customFormat="1" ht="15.75" customHeight="1">
      <c r="A109" s="47">
        <v>4410</v>
      </c>
      <c r="B109" s="55" t="s">
        <v>44</v>
      </c>
      <c r="C109" s="48"/>
      <c r="D109" s="49"/>
      <c r="E109" s="50">
        <v>700</v>
      </c>
      <c r="F109" s="68"/>
    </row>
    <row r="110" spans="1:6" s="46" customFormat="1" ht="15" customHeight="1">
      <c r="A110" s="125"/>
      <c r="B110" s="123" t="s">
        <v>58</v>
      </c>
      <c r="C110" s="84"/>
      <c r="D110" s="85"/>
      <c r="E110" s="86">
        <f>E111</f>
        <v>3360</v>
      </c>
      <c r="F110" s="120"/>
    </row>
    <row r="111" spans="1:6" s="46" customFormat="1" ht="17.25" customHeight="1">
      <c r="A111" s="47">
        <v>4300</v>
      </c>
      <c r="B111" s="55" t="s">
        <v>21</v>
      </c>
      <c r="C111" s="48"/>
      <c r="D111" s="49"/>
      <c r="E111" s="50">
        <v>3360</v>
      </c>
      <c r="F111" s="68"/>
    </row>
    <row r="112" spans="1:6" s="46" customFormat="1" ht="15" customHeight="1">
      <c r="A112" s="125"/>
      <c r="B112" s="123" t="s">
        <v>54</v>
      </c>
      <c r="C112" s="84"/>
      <c r="D112" s="85"/>
      <c r="E112" s="86"/>
      <c r="F112" s="120">
        <f>F113+F114</f>
        <v>6890</v>
      </c>
    </row>
    <row r="113" spans="1:6" s="46" customFormat="1" ht="14.25" customHeight="1">
      <c r="A113" s="47">
        <v>4300</v>
      </c>
      <c r="B113" s="55" t="s">
        <v>21</v>
      </c>
      <c r="C113" s="48"/>
      <c r="D113" s="49"/>
      <c r="E113" s="50"/>
      <c r="F113" s="68">
        <v>6190</v>
      </c>
    </row>
    <row r="114" spans="1:6" s="46" customFormat="1" ht="15.75" customHeight="1">
      <c r="A114" s="47">
        <v>4410</v>
      </c>
      <c r="B114" s="55" t="s">
        <v>44</v>
      </c>
      <c r="C114" s="48"/>
      <c r="D114" s="49"/>
      <c r="E114" s="50"/>
      <c r="F114" s="68">
        <v>700</v>
      </c>
    </row>
    <row r="115" spans="1:6" s="46" customFormat="1" ht="15" customHeight="1">
      <c r="A115" s="70">
        <v>80195</v>
      </c>
      <c r="B115" s="122" t="s">
        <v>16</v>
      </c>
      <c r="C115" s="71"/>
      <c r="D115" s="72"/>
      <c r="E115" s="73">
        <f>E116+E117+E122+E126</f>
        <v>34270</v>
      </c>
      <c r="F115" s="74">
        <f>F116+F117+F122+F126</f>
        <v>23290</v>
      </c>
    </row>
    <row r="116" spans="1:6" s="46" customFormat="1" ht="27" customHeight="1">
      <c r="A116" s="37">
        <v>4010</v>
      </c>
      <c r="B116" s="65" t="s">
        <v>60</v>
      </c>
      <c r="C116" s="48"/>
      <c r="D116" s="49"/>
      <c r="E116" s="50">
        <v>10980</v>
      </c>
      <c r="F116" s="68"/>
    </row>
    <row r="117" spans="1:6" s="46" customFormat="1" ht="15" customHeight="1">
      <c r="A117" s="125"/>
      <c r="B117" s="123" t="s">
        <v>51</v>
      </c>
      <c r="C117" s="84"/>
      <c r="D117" s="85"/>
      <c r="E117" s="86">
        <f>SUM(E118:E121)</f>
        <v>22190</v>
      </c>
      <c r="F117" s="120"/>
    </row>
    <row r="118" spans="1:6" s="46" customFormat="1" ht="12" customHeight="1">
      <c r="A118" s="37">
        <v>4010</v>
      </c>
      <c r="B118" s="65" t="s">
        <v>26</v>
      </c>
      <c r="C118" s="48"/>
      <c r="D118" s="49"/>
      <c r="E118" s="50">
        <v>6350</v>
      </c>
      <c r="F118" s="68"/>
    </row>
    <row r="119" spans="1:6" s="46" customFormat="1" ht="16.5" customHeight="1">
      <c r="A119" s="37">
        <v>4110</v>
      </c>
      <c r="B119" s="65" t="s">
        <v>76</v>
      </c>
      <c r="C119" s="48"/>
      <c r="D119" s="49"/>
      <c r="E119" s="50">
        <v>1190</v>
      </c>
      <c r="F119" s="68"/>
    </row>
    <row r="120" spans="1:6" s="46" customFormat="1" ht="16.5" customHeight="1">
      <c r="A120" s="37">
        <v>4120</v>
      </c>
      <c r="B120" s="65" t="s">
        <v>28</v>
      </c>
      <c r="C120" s="48"/>
      <c r="D120" s="49"/>
      <c r="E120" s="50">
        <v>170</v>
      </c>
      <c r="F120" s="68"/>
    </row>
    <row r="121" spans="1:6" s="46" customFormat="1" ht="14.25" customHeight="1">
      <c r="A121" s="47">
        <v>4300</v>
      </c>
      <c r="B121" s="55" t="s">
        <v>21</v>
      </c>
      <c r="C121" s="48"/>
      <c r="D121" s="49"/>
      <c r="E121" s="50">
        <v>14480</v>
      </c>
      <c r="F121" s="68"/>
    </row>
    <row r="122" spans="1:6" s="46" customFormat="1" ht="17.25" customHeight="1">
      <c r="A122" s="125"/>
      <c r="B122" s="123" t="s">
        <v>58</v>
      </c>
      <c r="C122" s="84"/>
      <c r="D122" s="85"/>
      <c r="E122" s="86">
        <f>E123+E124+E125</f>
        <v>1100</v>
      </c>
      <c r="F122" s="68"/>
    </row>
    <row r="123" spans="1:6" s="46" customFormat="1" ht="15.75" customHeight="1">
      <c r="A123" s="37">
        <v>4010</v>
      </c>
      <c r="B123" s="65" t="s">
        <v>26</v>
      </c>
      <c r="C123" s="48"/>
      <c r="D123" s="49"/>
      <c r="E123" s="50">
        <v>730</v>
      </c>
      <c r="F123" s="68"/>
    </row>
    <row r="124" spans="1:6" s="46" customFormat="1" ht="16.5" customHeight="1">
      <c r="A124" s="37">
        <v>4110</v>
      </c>
      <c r="B124" s="65" t="s">
        <v>17</v>
      </c>
      <c r="C124" s="48"/>
      <c r="D124" s="49"/>
      <c r="E124" s="50">
        <v>240</v>
      </c>
      <c r="F124" s="68"/>
    </row>
    <row r="125" spans="1:6" s="46" customFormat="1" ht="17.25" customHeight="1">
      <c r="A125" s="37">
        <v>4120</v>
      </c>
      <c r="B125" s="65" t="s">
        <v>28</v>
      </c>
      <c r="C125" s="48"/>
      <c r="D125" s="49"/>
      <c r="E125" s="50">
        <v>130</v>
      </c>
      <c r="F125" s="68"/>
    </row>
    <row r="126" spans="1:6" s="46" customFormat="1" ht="14.25" customHeight="1">
      <c r="A126" s="125"/>
      <c r="B126" s="123" t="s">
        <v>54</v>
      </c>
      <c r="C126" s="84"/>
      <c r="D126" s="85"/>
      <c r="E126" s="86"/>
      <c r="F126" s="120">
        <f>F127+F128+F129+F130</f>
        <v>23290</v>
      </c>
    </row>
    <row r="127" spans="1:6" s="46" customFormat="1" ht="16.5" customHeight="1">
      <c r="A127" s="37">
        <v>4010</v>
      </c>
      <c r="B127" s="65" t="s">
        <v>26</v>
      </c>
      <c r="C127" s="48"/>
      <c r="D127" s="49"/>
      <c r="E127" s="50"/>
      <c r="F127" s="68">
        <v>7080</v>
      </c>
    </row>
    <row r="128" spans="1:6" s="46" customFormat="1" ht="17.25" customHeight="1">
      <c r="A128" s="37">
        <v>4110</v>
      </c>
      <c r="B128" s="65" t="s">
        <v>76</v>
      </c>
      <c r="C128" s="48"/>
      <c r="D128" s="49"/>
      <c r="E128" s="50"/>
      <c r="F128" s="68">
        <v>1430</v>
      </c>
    </row>
    <row r="129" spans="1:6" s="46" customFormat="1" ht="17.25" customHeight="1">
      <c r="A129" s="37">
        <v>4120</v>
      </c>
      <c r="B129" s="65" t="s">
        <v>28</v>
      </c>
      <c r="C129" s="48"/>
      <c r="D129" s="49"/>
      <c r="E129" s="50"/>
      <c r="F129" s="68">
        <v>300</v>
      </c>
    </row>
    <row r="130" spans="1:6" s="46" customFormat="1" ht="15.75" customHeight="1" thickBot="1">
      <c r="A130" s="47">
        <v>4300</v>
      </c>
      <c r="B130" s="55" t="s">
        <v>21</v>
      </c>
      <c r="C130" s="48"/>
      <c r="D130" s="49"/>
      <c r="E130" s="50"/>
      <c r="F130" s="68">
        <v>14480</v>
      </c>
    </row>
    <row r="131" spans="1:6" s="46" customFormat="1" ht="18" customHeight="1" thickBot="1" thickTop="1">
      <c r="A131" s="214">
        <v>852</v>
      </c>
      <c r="B131" s="94" t="s">
        <v>37</v>
      </c>
      <c r="C131" s="42" t="s">
        <v>36</v>
      </c>
      <c r="D131" s="57">
        <f>D134+D149</f>
        <v>254523</v>
      </c>
      <c r="E131" s="43">
        <f>E134+E132</f>
        <v>113150</v>
      </c>
      <c r="F131" s="95">
        <f>F134+F147+F149</f>
        <v>385973</v>
      </c>
    </row>
    <row r="132" spans="1:6" s="46" customFormat="1" ht="18" customHeight="1" thickTop="1">
      <c r="A132" s="227">
        <v>85215</v>
      </c>
      <c r="B132" s="97" t="s">
        <v>87</v>
      </c>
      <c r="C132" s="61"/>
      <c r="D132" s="228"/>
      <c r="E132" s="63">
        <f>E133</f>
        <v>50000</v>
      </c>
      <c r="F132" s="77"/>
    </row>
    <row r="133" spans="1:6" s="46" customFormat="1" ht="16.5" customHeight="1">
      <c r="A133" s="131">
        <v>3110</v>
      </c>
      <c r="B133" s="80" t="s">
        <v>88</v>
      </c>
      <c r="C133" s="48"/>
      <c r="D133" s="229"/>
      <c r="E133" s="50">
        <v>50000</v>
      </c>
      <c r="F133" s="79"/>
    </row>
    <row r="134" spans="1:6" s="44" customFormat="1" ht="18.75" customHeight="1">
      <c r="A134" s="81">
        <v>85219</v>
      </c>
      <c r="B134" s="82" t="s">
        <v>40</v>
      </c>
      <c r="C134" s="71"/>
      <c r="D134" s="188">
        <f>D135</f>
        <v>15000</v>
      </c>
      <c r="E134" s="73">
        <f>SUM(E136:E145)</f>
        <v>63150</v>
      </c>
      <c r="F134" s="83">
        <f>SUM(F136:F146)</f>
        <v>132450</v>
      </c>
    </row>
    <row r="135" spans="1:6" s="44" customFormat="1" ht="42.75" customHeight="1">
      <c r="A135" s="89">
        <v>2030</v>
      </c>
      <c r="B135" s="80" t="s">
        <v>80</v>
      </c>
      <c r="C135" s="48"/>
      <c r="D135" s="187">
        <v>15000</v>
      </c>
      <c r="E135" s="50"/>
      <c r="F135" s="79"/>
    </row>
    <row r="136" spans="1:6" s="46" customFormat="1" ht="29.25" customHeight="1">
      <c r="A136" s="89">
        <v>3020</v>
      </c>
      <c r="B136" s="80" t="s">
        <v>25</v>
      </c>
      <c r="C136" s="48"/>
      <c r="D136" s="49"/>
      <c r="E136" s="50"/>
      <c r="F136" s="79"/>
    </row>
    <row r="137" spans="1:6" s="46" customFormat="1" ht="16.5" customHeight="1">
      <c r="A137" s="89">
        <v>4010</v>
      </c>
      <c r="B137" s="80" t="s">
        <v>26</v>
      </c>
      <c r="C137" s="48"/>
      <c r="D137" s="49"/>
      <c r="E137" s="50"/>
      <c r="F137" s="79"/>
    </row>
    <row r="138" spans="1:6" s="46" customFormat="1" ht="15.75" customHeight="1">
      <c r="A138" s="89">
        <v>4140</v>
      </c>
      <c r="B138" s="80" t="s">
        <v>41</v>
      </c>
      <c r="C138" s="48"/>
      <c r="D138" s="49"/>
      <c r="E138" s="50"/>
      <c r="F138" s="79"/>
    </row>
    <row r="139" spans="1:6" s="46" customFormat="1" ht="15.75" customHeight="1">
      <c r="A139" s="89">
        <v>4210</v>
      </c>
      <c r="B139" s="80" t="s">
        <v>18</v>
      </c>
      <c r="C139" s="48"/>
      <c r="D139" s="49"/>
      <c r="E139" s="50"/>
      <c r="F139" s="79">
        <v>30000</v>
      </c>
    </row>
    <row r="140" spans="1:6" s="46" customFormat="1" ht="15.75" customHeight="1">
      <c r="A140" s="89">
        <v>4270</v>
      </c>
      <c r="B140" s="80" t="s">
        <v>19</v>
      </c>
      <c r="C140" s="48"/>
      <c r="D140" s="49"/>
      <c r="E140" s="50"/>
      <c r="F140" s="79">
        <v>20000</v>
      </c>
    </row>
    <row r="141" spans="1:6" s="46" customFormat="1" ht="15" customHeight="1">
      <c r="A141" s="320">
        <v>4280</v>
      </c>
      <c r="B141" s="256" t="s">
        <v>38</v>
      </c>
      <c r="C141" s="257"/>
      <c r="D141" s="258"/>
      <c r="E141" s="254"/>
      <c r="F141" s="259"/>
    </row>
    <row r="142" spans="1:6" s="46" customFormat="1" ht="16.5" customHeight="1">
      <c r="A142" s="89">
        <v>4300</v>
      </c>
      <c r="B142" s="80" t="s">
        <v>21</v>
      </c>
      <c r="C142" s="48"/>
      <c r="D142" s="49"/>
      <c r="E142" s="50">
        <v>45750</v>
      </c>
      <c r="F142" s="79">
        <v>15000</v>
      </c>
    </row>
    <row r="143" spans="1:6" s="46" customFormat="1" ht="29.25" customHeight="1">
      <c r="A143" s="89">
        <v>4360</v>
      </c>
      <c r="B143" s="80" t="s">
        <v>90</v>
      </c>
      <c r="C143" s="48"/>
      <c r="D143" s="49"/>
      <c r="E143" s="50"/>
      <c r="F143" s="79">
        <v>3300</v>
      </c>
    </row>
    <row r="144" spans="1:6" s="46" customFormat="1" ht="31.5" customHeight="1">
      <c r="A144" s="89">
        <v>4370</v>
      </c>
      <c r="B144" s="80" t="s">
        <v>114</v>
      </c>
      <c r="C144" s="48"/>
      <c r="D144" s="49"/>
      <c r="E144" s="50">
        <v>17400</v>
      </c>
      <c r="F144" s="79"/>
    </row>
    <row r="145" spans="1:6" s="46" customFormat="1" ht="30" customHeight="1">
      <c r="A145" s="89">
        <v>4390</v>
      </c>
      <c r="B145" s="80" t="s">
        <v>15</v>
      </c>
      <c r="C145" s="48"/>
      <c r="D145" s="49"/>
      <c r="E145" s="50"/>
      <c r="F145" s="79">
        <v>64050</v>
      </c>
    </row>
    <row r="146" spans="1:6" s="46" customFormat="1" ht="15.75" customHeight="1">
      <c r="A146" s="89">
        <v>4580</v>
      </c>
      <c r="B146" s="80" t="s">
        <v>91</v>
      </c>
      <c r="C146" s="48"/>
      <c r="D146" s="49"/>
      <c r="E146" s="50"/>
      <c r="F146" s="79">
        <v>100</v>
      </c>
    </row>
    <row r="147" spans="1:6" s="46" customFormat="1" ht="16.5" customHeight="1">
      <c r="A147" s="81">
        <v>85228</v>
      </c>
      <c r="B147" s="82" t="s">
        <v>89</v>
      </c>
      <c r="C147" s="71"/>
      <c r="D147" s="72"/>
      <c r="E147" s="73"/>
      <c r="F147" s="83">
        <f>F148</f>
        <v>14000</v>
      </c>
    </row>
    <row r="148" spans="1:6" s="46" customFormat="1" ht="18" customHeight="1">
      <c r="A148" s="89">
        <v>4010</v>
      </c>
      <c r="B148" s="80" t="s">
        <v>26</v>
      </c>
      <c r="C148" s="48"/>
      <c r="D148" s="49"/>
      <c r="E148" s="50"/>
      <c r="F148" s="79">
        <v>14000</v>
      </c>
    </row>
    <row r="149" spans="1:6" s="46" customFormat="1" ht="18" customHeight="1">
      <c r="A149" s="81">
        <v>85295</v>
      </c>
      <c r="B149" s="82" t="s">
        <v>16</v>
      </c>
      <c r="C149" s="71"/>
      <c r="D149" s="188">
        <f>D150</f>
        <v>239523</v>
      </c>
      <c r="E149" s="73"/>
      <c r="F149" s="83">
        <f>F151</f>
        <v>239523</v>
      </c>
    </row>
    <row r="150" spans="1:6" s="46" customFormat="1" ht="42" customHeight="1">
      <c r="A150" s="89">
        <v>2030</v>
      </c>
      <c r="B150" s="80" t="s">
        <v>92</v>
      </c>
      <c r="C150" s="48"/>
      <c r="D150" s="187">
        <v>239523</v>
      </c>
      <c r="E150" s="50"/>
      <c r="F150" s="79"/>
    </row>
    <row r="151" spans="1:6" s="46" customFormat="1" ht="18" customHeight="1" thickBot="1">
      <c r="A151" s="89">
        <v>3110</v>
      </c>
      <c r="B151" s="80" t="s">
        <v>88</v>
      </c>
      <c r="C151" s="48"/>
      <c r="D151" s="187"/>
      <c r="E151" s="50"/>
      <c r="F151" s="79">
        <v>239523</v>
      </c>
    </row>
    <row r="152" spans="1:6" s="34" customFormat="1" ht="30.75" customHeight="1" thickBot="1" thickTop="1">
      <c r="A152" s="90">
        <v>854</v>
      </c>
      <c r="B152" s="91" t="s">
        <v>45</v>
      </c>
      <c r="C152" s="31" t="s">
        <v>23</v>
      </c>
      <c r="D152" s="158">
        <f>D153+D168</f>
        <v>90630</v>
      </c>
      <c r="E152" s="202">
        <f>E153+E168</f>
        <v>26620</v>
      </c>
      <c r="F152" s="33">
        <f>F153+F168</f>
        <v>117250</v>
      </c>
    </row>
    <row r="153" spans="1:6" s="34" customFormat="1" ht="18.75" customHeight="1" thickTop="1">
      <c r="A153" s="92">
        <v>85401</v>
      </c>
      <c r="B153" s="93" t="s">
        <v>46</v>
      </c>
      <c r="C153" s="35"/>
      <c r="D153" s="76"/>
      <c r="E153" s="203">
        <f>E154+E161</f>
        <v>26620</v>
      </c>
      <c r="F153" s="36">
        <f>F154+F161</f>
        <v>26620</v>
      </c>
    </row>
    <row r="154" spans="1:6" s="34" customFormat="1" ht="16.5" customHeight="1">
      <c r="A154" s="127"/>
      <c r="B154" s="123" t="s">
        <v>51</v>
      </c>
      <c r="C154" s="128"/>
      <c r="D154" s="129"/>
      <c r="E154" s="204">
        <f>SUM(E155:E160)</f>
        <v>26620</v>
      </c>
      <c r="F154" s="130"/>
    </row>
    <row r="155" spans="1:6" s="34" customFormat="1" ht="15.75" customHeight="1">
      <c r="A155" s="37">
        <v>4010</v>
      </c>
      <c r="B155" s="65" t="s">
        <v>26</v>
      </c>
      <c r="C155" s="128"/>
      <c r="D155" s="129"/>
      <c r="E155" s="201">
        <v>19910</v>
      </c>
      <c r="F155" s="79"/>
    </row>
    <row r="156" spans="1:6" s="34" customFormat="1" ht="15.75" customHeight="1">
      <c r="A156" s="37">
        <v>4110</v>
      </c>
      <c r="B156" s="65" t="s">
        <v>76</v>
      </c>
      <c r="C156" s="128"/>
      <c r="D156" s="129"/>
      <c r="E156" s="50">
        <v>3160</v>
      </c>
      <c r="F156" s="79"/>
    </row>
    <row r="157" spans="1:6" s="34" customFormat="1" ht="18.75" customHeight="1">
      <c r="A157" s="37">
        <v>4120</v>
      </c>
      <c r="B157" s="65" t="s">
        <v>28</v>
      </c>
      <c r="C157" s="128"/>
      <c r="D157" s="129"/>
      <c r="E157" s="50">
        <v>350</v>
      </c>
      <c r="F157" s="79"/>
    </row>
    <row r="158" spans="1:6" s="46" customFormat="1" ht="13.5" customHeight="1">
      <c r="A158" s="37">
        <v>4210</v>
      </c>
      <c r="B158" s="65" t="s">
        <v>18</v>
      </c>
      <c r="C158" s="48"/>
      <c r="D158" s="49"/>
      <c r="E158" s="50">
        <v>1300</v>
      </c>
      <c r="F158" s="79"/>
    </row>
    <row r="159" spans="1:6" s="46" customFormat="1" ht="30.75" customHeight="1">
      <c r="A159" s="47">
        <v>4240</v>
      </c>
      <c r="B159" s="55" t="s">
        <v>33</v>
      </c>
      <c r="C159" s="48"/>
      <c r="D159" s="49"/>
      <c r="E159" s="50">
        <v>1000</v>
      </c>
      <c r="F159" s="79"/>
    </row>
    <row r="160" spans="1:6" s="46" customFormat="1" ht="17.25" customHeight="1">
      <c r="A160" s="47">
        <v>4440</v>
      </c>
      <c r="B160" s="55" t="s">
        <v>32</v>
      </c>
      <c r="C160" s="48"/>
      <c r="D160" s="49"/>
      <c r="E160" s="50">
        <v>900</v>
      </c>
      <c r="F160" s="79"/>
    </row>
    <row r="161" spans="1:6" s="46" customFormat="1" ht="17.25" customHeight="1">
      <c r="A161" s="132"/>
      <c r="B161" s="123" t="s">
        <v>54</v>
      </c>
      <c r="C161" s="84"/>
      <c r="D161" s="85"/>
      <c r="E161" s="86"/>
      <c r="F161" s="87">
        <f>SUM(F162:G167)</f>
        <v>26620</v>
      </c>
    </row>
    <row r="162" spans="1:6" s="46" customFormat="1" ht="15.75" customHeight="1">
      <c r="A162" s="37">
        <v>4010</v>
      </c>
      <c r="B162" s="65" t="s">
        <v>26</v>
      </c>
      <c r="C162" s="48"/>
      <c r="D162" s="49"/>
      <c r="E162" s="50"/>
      <c r="F162" s="79">
        <v>19910</v>
      </c>
    </row>
    <row r="163" spans="1:6" s="46" customFormat="1" ht="15" customHeight="1">
      <c r="A163" s="37">
        <v>4110</v>
      </c>
      <c r="B163" s="65" t="s">
        <v>76</v>
      </c>
      <c r="C163" s="48"/>
      <c r="D163" s="49"/>
      <c r="E163" s="50"/>
      <c r="F163" s="79">
        <v>3160</v>
      </c>
    </row>
    <row r="164" spans="1:6" s="46" customFormat="1" ht="15.75" customHeight="1">
      <c r="A164" s="37">
        <v>4120</v>
      </c>
      <c r="B164" s="65" t="s">
        <v>28</v>
      </c>
      <c r="C164" s="48"/>
      <c r="D164" s="49"/>
      <c r="E164" s="50"/>
      <c r="F164" s="79">
        <v>350</v>
      </c>
    </row>
    <row r="165" spans="1:6" s="46" customFormat="1" ht="18" customHeight="1">
      <c r="A165" s="37">
        <v>4210</v>
      </c>
      <c r="B165" s="65" t="s">
        <v>18</v>
      </c>
      <c r="C165" s="48"/>
      <c r="D165" s="49"/>
      <c r="E165" s="50"/>
      <c r="F165" s="79">
        <v>1300</v>
      </c>
    </row>
    <row r="166" spans="1:6" s="46" customFormat="1" ht="27.75" customHeight="1">
      <c r="A166" s="47">
        <v>4240</v>
      </c>
      <c r="B166" s="55" t="s">
        <v>33</v>
      </c>
      <c r="C166" s="48"/>
      <c r="D166" s="49"/>
      <c r="E166" s="50"/>
      <c r="F166" s="79">
        <v>1000</v>
      </c>
    </row>
    <row r="167" spans="1:6" s="46" customFormat="1" ht="17.25" customHeight="1">
      <c r="A167" s="47">
        <v>4440</v>
      </c>
      <c r="B167" s="55" t="s">
        <v>32</v>
      </c>
      <c r="C167" s="48"/>
      <c r="D167" s="49"/>
      <c r="E167" s="50"/>
      <c r="F167" s="79">
        <v>900</v>
      </c>
    </row>
    <row r="168" spans="1:6" s="46" customFormat="1" ht="18" customHeight="1">
      <c r="A168" s="186">
        <v>85415</v>
      </c>
      <c r="B168" s="82" t="s">
        <v>47</v>
      </c>
      <c r="C168" s="71"/>
      <c r="D168" s="188">
        <f>D169</f>
        <v>90630</v>
      </c>
      <c r="E168" s="226"/>
      <c r="F168" s="83">
        <f>F169+F170+F171</f>
        <v>90630</v>
      </c>
    </row>
    <row r="169" spans="1:6" s="46" customFormat="1" ht="31.5" customHeight="1">
      <c r="A169" s="131">
        <v>2030</v>
      </c>
      <c r="B169" s="80" t="s">
        <v>80</v>
      </c>
      <c r="C169" s="48"/>
      <c r="D169" s="187">
        <v>90630</v>
      </c>
      <c r="E169" s="50"/>
      <c r="F169" s="79"/>
    </row>
    <row r="170" spans="1:6" s="46" customFormat="1" ht="17.25" customHeight="1">
      <c r="A170" s="131">
        <v>4210</v>
      </c>
      <c r="B170" s="80" t="s">
        <v>18</v>
      </c>
      <c r="C170" s="48"/>
      <c r="D170" s="49"/>
      <c r="E170" s="50"/>
      <c r="F170" s="79">
        <v>51630</v>
      </c>
    </row>
    <row r="171" spans="1:6" s="46" customFormat="1" ht="18.75" customHeight="1">
      <c r="A171" s="308">
        <v>4300</v>
      </c>
      <c r="B171" s="301" t="s">
        <v>21</v>
      </c>
      <c r="C171" s="270"/>
      <c r="D171" s="297"/>
      <c r="E171" s="272"/>
      <c r="F171" s="273">
        <v>39000</v>
      </c>
    </row>
    <row r="172" spans="1:6" s="46" customFormat="1" ht="30" customHeight="1" thickBot="1">
      <c r="A172" s="302">
        <v>900</v>
      </c>
      <c r="B172" s="303" t="s">
        <v>48</v>
      </c>
      <c r="C172" s="304" t="s">
        <v>14</v>
      </c>
      <c r="D172" s="305"/>
      <c r="E172" s="306">
        <f>E178+E173</f>
        <v>197000</v>
      </c>
      <c r="F172" s="307">
        <f>F178+F173</f>
        <v>197000</v>
      </c>
    </row>
    <row r="173" spans="1:6" s="46" customFormat="1" ht="21.75" customHeight="1" thickTop="1">
      <c r="A173" s="96">
        <v>90001</v>
      </c>
      <c r="B173" s="97" t="s">
        <v>83</v>
      </c>
      <c r="C173" s="61"/>
      <c r="D173" s="62"/>
      <c r="E173" s="63">
        <f>E174</f>
        <v>150000</v>
      </c>
      <c r="F173" s="77">
        <f>SUM(F174)</f>
        <v>50000</v>
      </c>
    </row>
    <row r="174" spans="1:6" s="46" customFormat="1" ht="27" customHeight="1">
      <c r="A174" s="89">
        <v>6050</v>
      </c>
      <c r="B174" s="80" t="s">
        <v>111</v>
      </c>
      <c r="C174" s="48"/>
      <c r="D174" s="49"/>
      <c r="E174" s="50">
        <f>SUM(E175:E177)</f>
        <v>150000</v>
      </c>
      <c r="F174" s="79">
        <f>SUM(F175:F177)</f>
        <v>50000</v>
      </c>
    </row>
    <row r="175" spans="1:6" s="46" customFormat="1" ht="14.25" customHeight="1">
      <c r="A175" s="101"/>
      <c r="B175" s="98" t="s">
        <v>109</v>
      </c>
      <c r="C175" s="51"/>
      <c r="D175" s="52"/>
      <c r="E175" s="100">
        <v>100000</v>
      </c>
      <c r="F175" s="79"/>
    </row>
    <row r="176" spans="1:6" s="46" customFormat="1" ht="14.25" customHeight="1">
      <c r="A176" s="101"/>
      <c r="B176" s="98" t="s">
        <v>115</v>
      </c>
      <c r="C176" s="51"/>
      <c r="D176" s="52"/>
      <c r="E176" s="100"/>
      <c r="F176" s="261">
        <v>50000</v>
      </c>
    </row>
    <row r="177" spans="1:6" s="46" customFormat="1" ht="14.25" customHeight="1">
      <c r="A177" s="101"/>
      <c r="B177" s="98" t="s">
        <v>110</v>
      </c>
      <c r="C177" s="51"/>
      <c r="D177" s="52"/>
      <c r="E177" s="100">
        <v>50000</v>
      </c>
      <c r="F177" s="79"/>
    </row>
    <row r="178" spans="1:6" s="44" customFormat="1" ht="15.75" customHeight="1">
      <c r="A178" s="81">
        <v>90095</v>
      </c>
      <c r="B178" s="82" t="s">
        <v>16</v>
      </c>
      <c r="C178" s="71"/>
      <c r="D178" s="72"/>
      <c r="E178" s="73">
        <f>E179+E180</f>
        <v>47000</v>
      </c>
      <c r="F178" s="74">
        <f>F180+F184+F185+F186</f>
        <v>147000</v>
      </c>
    </row>
    <row r="179" spans="1:6" s="44" customFormat="1" ht="28.5" customHeight="1">
      <c r="A179" s="255">
        <v>4270</v>
      </c>
      <c r="B179" s="256" t="s">
        <v>101</v>
      </c>
      <c r="C179" s="257"/>
      <c r="D179" s="258"/>
      <c r="E179" s="254">
        <f>40000</f>
        <v>40000</v>
      </c>
      <c r="F179" s="259"/>
    </row>
    <row r="180" spans="1:6" s="44" customFormat="1" ht="15.75" customHeight="1">
      <c r="A180" s="89">
        <v>4300</v>
      </c>
      <c r="B180" s="80" t="s">
        <v>112</v>
      </c>
      <c r="C180" s="48"/>
      <c r="D180" s="49"/>
      <c r="E180" s="50">
        <f>E181+E183</f>
        <v>7000</v>
      </c>
      <c r="F180" s="79">
        <f>F182</f>
        <v>39050</v>
      </c>
    </row>
    <row r="181" spans="1:6" s="44" customFormat="1" ht="13.5" customHeight="1">
      <c r="A181" s="260"/>
      <c r="B181" s="98" t="s">
        <v>102</v>
      </c>
      <c r="C181" s="48"/>
      <c r="D181" s="49"/>
      <c r="E181" s="100">
        <v>3000</v>
      </c>
      <c r="F181" s="79"/>
    </row>
    <row r="182" spans="1:6" s="44" customFormat="1" ht="26.25" customHeight="1">
      <c r="A182" s="260"/>
      <c r="B182" s="98" t="s">
        <v>103</v>
      </c>
      <c r="C182" s="48"/>
      <c r="D182" s="49"/>
      <c r="E182" s="230"/>
      <c r="F182" s="261">
        <v>39050</v>
      </c>
    </row>
    <row r="183" spans="1:6" s="44" customFormat="1" ht="12" customHeight="1">
      <c r="A183" s="260"/>
      <c r="B183" s="98" t="s">
        <v>104</v>
      </c>
      <c r="C183" s="48"/>
      <c r="D183" s="49"/>
      <c r="E183" s="100">
        <v>4000</v>
      </c>
      <c r="F183" s="79"/>
    </row>
    <row r="184" spans="1:6" s="44" customFormat="1" ht="15.75" customHeight="1">
      <c r="A184" s="89">
        <v>4580</v>
      </c>
      <c r="B184" s="80" t="s">
        <v>91</v>
      </c>
      <c r="C184" s="48"/>
      <c r="D184" s="49"/>
      <c r="E184" s="50"/>
      <c r="F184" s="79">
        <v>650</v>
      </c>
    </row>
    <row r="185" spans="1:6" s="44" customFormat="1" ht="30" customHeight="1">
      <c r="A185" s="78">
        <v>4610</v>
      </c>
      <c r="B185" s="80" t="s">
        <v>116</v>
      </c>
      <c r="C185" s="48"/>
      <c r="D185" s="49"/>
      <c r="E185" s="201"/>
      <c r="F185" s="79">
        <v>7300</v>
      </c>
    </row>
    <row r="186" spans="1:6" s="46" customFormat="1" ht="27.75" customHeight="1">
      <c r="A186" s="78">
        <v>6050</v>
      </c>
      <c r="B186" s="55" t="s">
        <v>111</v>
      </c>
      <c r="C186" s="286"/>
      <c r="D186" s="49"/>
      <c r="E186" s="201"/>
      <c r="F186" s="79">
        <f>F187</f>
        <v>100000</v>
      </c>
    </row>
    <row r="187" spans="1:6" s="54" customFormat="1" ht="14.25" customHeight="1" thickBot="1">
      <c r="A187" s="285"/>
      <c r="B187" s="287" t="s">
        <v>70</v>
      </c>
      <c r="C187" s="284"/>
      <c r="D187" s="99"/>
      <c r="E187" s="219"/>
      <c r="F187" s="221">
        <v>100000</v>
      </c>
    </row>
    <row r="188" spans="1:9" s="111" customFormat="1" ht="18" customHeight="1" thickBot="1" thickTop="1">
      <c r="A188" s="106"/>
      <c r="B188" s="107" t="s">
        <v>49</v>
      </c>
      <c r="C188" s="108"/>
      <c r="D188" s="109">
        <f>D11+D131+D152+D172</f>
        <v>454803</v>
      </c>
      <c r="E188" s="220">
        <f>E11+E131+E152+E172</f>
        <v>1135490</v>
      </c>
      <c r="F188" s="110">
        <f>F11+F131+F152+F172</f>
        <v>1608593</v>
      </c>
      <c r="H188" s="112"/>
      <c r="I188" s="112"/>
    </row>
    <row r="189" spans="1:6" s="118" customFormat="1" ht="18.75" customHeight="1" thickBot="1" thickTop="1">
      <c r="A189" s="113"/>
      <c r="B189" s="114" t="s">
        <v>50</v>
      </c>
      <c r="C189" s="114"/>
      <c r="D189" s="115"/>
      <c r="E189" s="116">
        <f>F188-E188</f>
        <v>473103</v>
      </c>
      <c r="F189" s="117"/>
    </row>
    <row r="190" ht="16.5" thickTop="1"/>
  </sheetData>
  <mergeCells count="1">
    <mergeCell ref="B8:B9"/>
  </mergeCells>
  <printOptions horizontalCentered="1"/>
  <pageMargins left="0" right="0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 xml:space="preserve">&amp;C&amp;"Times New Roman,Normalny"&amp;P </oddHeader>
  </headerFooter>
  <rowBreaks count="2" manualBreakCount="2">
    <brk id="36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" sqref="E2"/>
    </sheetView>
  </sheetViews>
  <sheetFormatPr defaultColWidth="9.00390625" defaultRowHeight="12.75"/>
  <cols>
    <col min="1" max="1" width="8.25390625" style="0" customWidth="1"/>
    <col min="2" max="2" width="29.875" style="0" customWidth="1"/>
    <col min="3" max="3" width="6.125" style="0" customWidth="1"/>
    <col min="4" max="6" width="15.375" style="0" customWidth="1"/>
  </cols>
  <sheetData>
    <row r="1" spans="1:6" ht="15.75">
      <c r="A1" s="12"/>
      <c r="B1" s="12"/>
      <c r="C1" s="133"/>
      <c r="D1" s="12"/>
      <c r="E1" s="2" t="s">
        <v>84</v>
      </c>
      <c r="F1" s="1"/>
    </row>
    <row r="2" spans="1:6" ht="13.5" customHeight="1">
      <c r="A2" s="134"/>
      <c r="B2" s="135"/>
      <c r="C2" s="136"/>
      <c r="D2" s="10"/>
      <c r="E2" s="6" t="s">
        <v>121</v>
      </c>
      <c r="F2" s="1"/>
    </row>
    <row r="3" spans="1:6" ht="13.5" customHeight="1">
      <c r="A3" s="134"/>
      <c r="B3" s="135"/>
      <c r="C3" s="136"/>
      <c r="D3" s="10"/>
      <c r="E3" s="6" t="s">
        <v>1</v>
      </c>
      <c r="F3" s="1"/>
    </row>
    <row r="4" spans="1:6" ht="13.5" customHeight="1">
      <c r="A4" s="134"/>
      <c r="B4" s="135"/>
      <c r="C4" s="136"/>
      <c r="D4" s="10"/>
      <c r="E4" s="7" t="s">
        <v>107</v>
      </c>
      <c r="F4" s="1"/>
    </row>
    <row r="5" spans="1:6" ht="18.75">
      <c r="A5" s="134"/>
      <c r="B5" s="135"/>
      <c r="C5" s="136"/>
      <c r="D5" s="10"/>
      <c r="E5" s="10"/>
      <c r="F5" s="6"/>
    </row>
    <row r="6" spans="1:6" ht="56.25">
      <c r="A6" s="8" t="s">
        <v>120</v>
      </c>
      <c r="B6" s="9"/>
      <c r="C6" s="10"/>
      <c r="D6" s="10"/>
      <c r="E6" s="10"/>
      <c r="F6" s="137"/>
    </row>
    <row r="7" spans="1:6" ht="19.5" thickBot="1">
      <c r="A7" s="8"/>
      <c r="B7" s="9"/>
      <c r="C7" s="136"/>
      <c r="D7" s="10"/>
      <c r="E7" s="10"/>
      <c r="F7" s="137" t="s">
        <v>3</v>
      </c>
    </row>
    <row r="8" spans="1:6" ht="33" customHeight="1">
      <c r="A8" s="138" t="s">
        <v>4</v>
      </c>
      <c r="B8" s="121" t="s">
        <v>5</v>
      </c>
      <c r="C8" s="15" t="s">
        <v>6</v>
      </c>
      <c r="D8" s="139" t="s">
        <v>7</v>
      </c>
      <c r="E8" s="323" t="s">
        <v>8</v>
      </c>
      <c r="F8" s="324"/>
    </row>
    <row r="9" spans="1:6" ht="14.25" customHeight="1">
      <c r="A9" s="140" t="s">
        <v>9</v>
      </c>
      <c r="B9" s="141"/>
      <c r="C9" s="21" t="s">
        <v>10</v>
      </c>
      <c r="D9" s="142" t="s">
        <v>13</v>
      </c>
      <c r="E9" s="143" t="s">
        <v>12</v>
      </c>
      <c r="F9" s="144" t="s">
        <v>13</v>
      </c>
    </row>
    <row r="10" spans="1:6" s="294" customFormat="1" ht="13.5" thickBot="1">
      <c r="A10" s="145">
        <v>1</v>
      </c>
      <c r="B10" s="146">
        <v>2</v>
      </c>
      <c r="C10" s="146">
        <v>3</v>
      </c>
      <c r="D10" s="147">
        <v>4</v>
      </c>
      <c r="E10" s="148">
        <v>5</v>
      </c>
      <c r="F10" s="149">
        <v>6</v>
      </c>
    </row>
    <row r="11" spans="1:6" ht="45.75" customHeight="1" thickBot="1" thickTop="1">
      <c r="A11" s="156" t="s">
        <v>62</v>
      </c>
      <c r="B11" s="157" t="s">
        <v>63</v>
      </c>
      <c r="C11" s="103" t="s">
        <v>64</v>
      </c>
      <c r="D11" s="158">
        <f>D12</f>
        <v>421235</v>
      </c>
      <c r="E11" s="32"/>
      <c r="F11" s="33">
        <f>F12</f>
        <v>421235</v>
      </c>
    </row>
    <row r="12" spans="1:6" ht="31.5" customHeight="1" thickTop="1">
      <c r="A12" s="150" t="s">
        <v>65</v>
      </c>
      <c r="B12" s="151" t="s">
        <v>66</v>
      </c>
      <c r="C12" s="104"/>
      <c r="D12" s="152">
        <f>D13</f>
        <v>421235</v>
      </c>
      <c r="E12" s="63"/>
      <c r="F12" s="36">
        <f>SUM(F13:F18)</f>
        <v>421235</v>
      </c>
    </row>
    <row r="13" spans="1:6" ht="72.75" customHeight="1">
      <c r="A13" s="153">
        <v>2110</v>
      </c>
      <c r="B13" s="154" t="s">
        <v>61</v>
      </c>
      <c r="C13" s="105"/>
      <c r="D13" s="155">
        <v>421235</v>
      </c>
      <c r="E13" s="39"/>
      <c r="F13" s="79"/>
    </row>
    <row r="14" spans="1:6" ht="45.75" customHeight="1">
      <c r="A14" s="153">
        <v>3070</v>
      </c>
      <c r="B14" s="154" t="s">
        <v>119</v>
      </c>
      <c r="C14" s="105"/>
      <c r="D14" s="155"/>
      <c r="E14" s="39"/>
      <c r="F14" s="79">
        <v>8000</v>
      </c>
    </row>
    <row r="15" spans="1:6" ht="18" customHeight="1">
      <c r="A15" s="153">
        <v>4040</v>
      </c>
      <c r="B15" s="154" t="s">
        <v>27</v>
      </c>
      <c r="C15" s="105"/>
      <c r="D15" s="155"/>
      <c r="E15" s="39"/>
      <c r="F15" s="79">
        <v>357</v>
      </c>
    </row>
    <row r="16" spans="1:6" ht="45.75" customHeight="1">
      <c r="A16" s="153">
        <v>4050</v>
      </c>
      <c r="B16" s="154" t="s">
        <v>74</v>
      </c>
      <c r="C16" s="105"/>
      <c r="D16" s="155"/>
      <c r="E16" s="39"/>
      <c r="F16" s="79">
        <v>377904</v>
      </c>
    </row>
    <row r="17" spans="1:6" ht="42" customHeight="1">
      <c r="A17" s="153">
        <v>4060</v>
      </c>
      <c r="B17" s="154" t="s">
        <v>75</v>
      </c>
      <c r="C17" s="105"/>
      <c r="D17" s="155"/>
      <c r="E17" s="39"/>
      <c r="F17" s="79">
        <v>10918</v>
      </c>
    </row>
    <row r="18" spans="1:6" ht="19.5" customHeight="1" thickBot="1">
      <c r="A18" s="153">
        <v>4110</v>
      </c>
      <c r="B18" s="154" t="s">
        <v>76</v>
      </c>
      <c r="C18" s="105"/>
      <c r="D18" s="155"/>
      <c r="E18" s="236"/>
      <c r="F18" s="79">
        <v>24056</v>
      </c>
    </row>
    <row r="19" spans="1:6" ht="43.5" customHeight="1" thickBot="1" thickTop="1">
      <c r="A19" s="41">
        <v>853</v>
      </c>
      <c r="B19" s="238" t="s">
        <v>95</v>
      </c>
      <c r="C19" s="239" t="s">
        <v>36</v>
      </c>
      <c r="D19" s="57"/>
      <c r="E19" s="240">
        <f>E20</f>
        <v>2350</v>
      </c>
      <c r="F19" s="95">
        <f>F20</f>
        <v>2350</v>
      </c>
    </row>
    <row r="20" spans="1:6" ht="30.75" customHeight="1" thickTop="1">
      <c r="A20" s="59">
        <v>85321</v>
      </c>
      <c r="B20" s="241" t="s">
        <v>96</v>
      </c>
      <c r="C20" s="242"/>
      <c r="D20" s="152"/>
      <c r="E20" s="210">
        <f>E22</f>
        <v>2350</v>
      </c>
      <c r="F20" s="77">
        <f>F21</f>
        <v>2350</v>
      </c>
    </row>
    <row r="21" spans="1:6" ht="17.25" customHeight="1">
      <c r="A21" s="37">
        <v>4170</v>
      </c>
      <c r="B21" s="177" t="s">
        <v>43</v>
      </c>
      <c r="C21" s="234"/>
      <c r="D21" s="155"/>
      <c r="E21" s="237"/>
      <c r="F21" s="79">
        <v>2350</v>
      </c>
    </row>
    <row r="22" spans="1:6" ht="17.25" customHeight="1" thickBot="1">
      <c r="A22" s="235">
        <v>4300</v>
      </c>
      <c r="B22" s="177" t="s">
        <v>21</v>
      </c>
      <c r="C22" s="234"/>
      <c r="D22" s="155"/>
      <c r="E22" s="211">
        <v>2350</v>
      </c>
      <c r="F22" s="79"/>
    </row>
    <row r="23" spans="1:6" ht="19.5" customHeight="1" thickBot="1" thickTop="1">
      <c r="A23" s="159"/>
      <c r="B23" s="160" t="s">
        <v>49</v>
      </c>
      <c r="C23" s="161"/>
      <c r="D23" s="162">
        <f>D11</f>
        <v>421235</v>
      </c>
      <c r="E23" s="212">
        <f>E11+E19</f>
        <v>2350</v>
      </c>
      <c r="F23" s="224">
        <f>F11+F19</f>
        <v>423585</v>
      </c>
    </row>
    <row r="24" spans="1:6" ht="20.25" customHeight="1" thickBot="1" thickTop="1">
      <c r="A24" s="163"/>
      <c r="B24" s="164" t="s">
        <v>50</v>
      </c>
      <c r="C24" s="165"/>
      <c r="D24" s="166"/>
      <c r="E24" s="213">
        <f>F23-E23</f>
        <v>421235</v>
      </c>
      <c r="F24" s="181"/>
    </row>
    <row r="25" ht="13.5" thickTop="1"/>
  </sheetData>
  <mergeCells count="1">
    <mergeCell ref="E8:F8"/>
  </mergeCells>
  <printOptions horizontalCentered="1"/>
  <pageMargins left="0" right="0" top="0.984251968503937" bottom="0.7874015748031497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47">
      <selection activeCell="B47" sqref="B47"/>
    </sheetView>
  </sheetViews>
  <sheetFormatPr defaultColWidth="9.00390625" defaultRowHeight="12.75"/>
  <cols>
    <col min="1" max="1" width="7.375" style="0" customWidth="1"/>
    <col min="2" max="2" width="34.75390625" style="0" customWidth="1"/>
    <col min="3" max="3" width="6.375" style="0" customWidth="1"/>
    <col min="4" max="6" width="13.25390625" style="0" customWidth="1"/>
  </cols>
  <sheetData>
    <row r="1" spans="1:6" ht="15.75">
      <c r="A1" s="1"/>
      <c r="B1" s="168"/>
      <c r="C1" s="2"/>
      <c r="D1" s="2"/>
      <c r="E1" s="2" t="s">
        <v>67</v>
      </c>
      <c r="F1" s="1"/>
    </row>
    <row r="2" spans="1:6" ht="12.75" customHeight="1">
      <c r="A2" s="3"/>
      <c r="B2" s="4"/>
      <c r="C2" s="6"/>
      <c r="D2" s="6"/>
      <c r="E2" s="6" t="s">
        <v>121</v>
      </c>
      <c r="F2" s="1"/>
    </row>
    <row r="3" spans="1:6" ht="14.25" customHeight="1">
      <c r="A3" s="3"/>
      <c r="B3" s="4"/>
      <c r="C3" s="6"/>
      <c r="D3" s="6"/>
      <c r="E3" s="6" t="s">
        <v>1</v>
      </c>
      <c r="F3" s="1"/>
    </row>
    <row r="4" spans="1:6" ht="16.5" customHeight="1">
      <c r="A4" s="3"/>
      <c r="B4" s="4"/>
      <c r="C4" s="6"/>
      <c r="D4" s="6"/>
      <c r="E4" s="7" t="s">
        <v>107</v>
      </c>
      <c r="F4" s="1"/>
    </row>
    <row r="5" spans="1:6" ht="10.5" customHeight="1">
      <c r="A5" s="3"/>
      <c r="B5" s="4"/>
      <c r="C5" s="6"/>
      <c r="D5" s="6"/>
      <c r="E5" s="5"/>
      <c r="F5" s="1"/>
    </row>
    <row r="6" spans="1:6" ht="39" customHeight="1">
      <c r="A6" s="8" t="s">
        <v>73</v>
      </c>
      <c r="B6" s="9"/>
      <c r="C6" s="10"/>
      <c r="D6" s="10"/>
      <c r="E6" s="10"/>
      <c r="F6" s="10"/>
    </row>
    <row r="7" spans="1:6" ht="19.5" thickBot="1">
      <c r="A7" s="8"/>
      <c r="B7" s="9"/>
      <c r="C7" s="10"/>
      <c r="D7" s="10"/>
      <c r="E7" s="10"/>
      <c r="F7" s="169" t="s">
        <v>3</v>
      </c>
    </row>
    <row r="8" spans="1:6" ht="23.25" customHeight="1">
      <c r="A8" s="14" t="s">
        <v>4</v>
      </c>
      <c r="B8" s="121" t="s">
        <v>5</v>
      </c>
      <c r="C8" s="292" t="s">
        <v>6</v>
      </c>
      <c r="D8" s="195" t="s">
        <v>7</v>
      </c>
      <c r="E8" s="193" t="s">
        <v>8</v>
      </c>
      <c r="F8" s="194"/>
    </row>
    <row r="9" spans="1:6" ht="15.75" customHeight="1">
      <c r="A9" s="20" t="s">
        <v>9</v>
      </c>
      <c r="B9" s="170"/>
      <c r="C9" s="21" t="s">
        <v>10</v>
      </c>
      <c r="D9" s="142" t="s">
        <v>13</v>
      </c>
      <c r="E9" s="191" t="s">
        <v>12</v>
      </c>
      <c r="F9" s="192" t="s">
        <v>13</v>
      </c>
    </row>
    <row r="10" spans="1:6" s="294" customFormat="1" ht="11.25" customHeight="1" thickBot="1">
      <c r="A10" s="171">
        <v>1</v>
      </c>
      <c r="B10" s="172">
        <v>2</v>
      </c>
      <c r="C10" s="244">
        <v>3</v>
      </c>
      <c r="D10" s="295">
        <v>4</v>
      </c>
      <c r="E10" s="173">
        <v>5</v>
      </c>
      <c r="F10" s="174">
        <v>6</v>
      </c>
    </row>
    <row r="11" spans="1:6" ht="16.5" customHeight="1" thickBot="1" thickTop="1">
      <c r="A11" s="245">
        <v>801</v>
      </c>
      <c r="B11" s="249" t="s">
        <v>22</v>
      </c>
      <c r="C11" s="42" t="s">
        <v>23</v>
      </c>
      <c r="D11" s="246">
        <f>D47</f>
        <v>58917</v>
      </c>
      <c r="E11" s="43">
        <f>E12+E16+E20+E37+E43+E47</f>
        <v>114091</v>
      </c>
      <c r="F11" s="288">
        <f>F12+F16+F20+F37+F43+F47</f>
        <v>173008</v>
      </c>
    </row>
    <row r="12" spans="1:6" ht="19.5" customHeight="1" thickTop="1">
      <c r="A12" s="247">
        <v>80120</v>
      </c>
      <c r="B12" s="250" t="s">
        <v>105</v>
      </c>
      <c r="C12" s="61"/>
      <c r="D12" s="248"/>
      <c r="E12" s="210">
        <f>E13+E14+E15</f>
        <v>32960</v>
      </c>
      <c r="F12" s="77"/>
    </row>
    <row r="13" spans="1:6" ht="15.75" customHeight="1">
      <c r="A13" s="276">
        <v>4010</v>
      </c>
      <c r="B13" s="277" t="s">
        <v>26</v>
      </c>
      <c r="C13" s="257"/>
      <c r="D13" s="278"/>
      <c r="E13" s="290">
        <v>27470</v>
      </c>
      <c r="F13" s="259"/>
    </row>
    <row r="14" spans="1:6" ht="16.5" customHeight="1">
      <c r="A14" s="262">
        <v>4110</v>
      </c>
      <c r="B14" s="65" t="s">
        <v>76</v>
      </c>
      <c r="C14" s="48"/>
      <c r="D14" s="243"/>
      <c r="E14" s="201">
        <v>4830</v>
      </c>
      <c r="F14" s="79"/>
    </row>
    <row r="15" spans="1:6" ht="17.25" customHeight="1">
      <c r="A15" s="269">
        <v>4120</v>
      </c>
      <c r="B15" s="275" t="s">
        <v>28</v>
      </c>
      <c r="C15" s="270"/>
      <c r="D15" s="271"/>
      <c r="E15" s="291">
        <v>660</v>
      </c>
      <c r="F15" s="273"/>
    </row>
    <row r="16" spans="1:6" ht="17.25" customHeight="1">
      <c r="A16" s="263">
        <v>80130</v>
      </c>
      <c r="B16" s="274" t="s">
        <v>106</v>
      </c>
      <c r="C16" s="265"/>
      <c r="D16" s="266"/>
      <c r="E16" s="267">
        <f>E17+E18+E19</f>
        <v>24217</v>
      </c>
      <c r="F16" s="268"/>
    </row>
    <row r="17" spans="1:6" ht="18" customHeight="1">
      <c r="A17" s="276">
        <v>4010</v>
      </c>
      <c r="B17" s="277" t="s">
        <v>26</v>
      </c>
      <c r="C17" s="279"/>
      <c r="D17" s="280"/>
      <c r="E17" s="254">
        <v>20177</v>
      </c>
      <c r="F17" s="259"/>
    </row>
    <row r="18" spans="1:6" ht="18.75" customHeight="1">
      <c r="A18" s="262">
        <v>4110</v>
      </c>
      <c r="B18" s="65" t="s">
        <v>76</v>
      </c>
      <c r="C18" s="51"/>
      <c r="D18" s="281"/>
      <c r="E18" s="50">
        <v>3540</v>
      </c>
      <c r="F18" s="79"/>
    </row>
    <row r="19" spans="1:6" ht="12.75" customHeight="1">
      <c r="A19" s="269">
        <v>4120</v>
      </c>
      <c r="B19" s="275" t="s">
        <v>28</v>
      </c>
      <c r="C19" s="265"/>
      <c r="D19" s="266"/>
      <c r="E19" s="272">
        <v>500</v>
      </c>
      <c r="F19" s="273"/>
    </row>
    <row r="20" spans="1:6" ht="28.5">
      <c r="A20" s="263">
        <v>80132</v>
      </c>
      <c r="B20" s="264" t="s">
        <v>97</v>
      </c>
      <c r="C20" s="265"/>
      <c r="D20" s="266"/>
      <c r="E20" s="267">
        <f>SUM(E21:E36)</f>
        <v>43874</v>
      </c>
      <c r="F20" s="268"/>
    </row>
    <row r="21" spans="1:6" ht="28.5" customHeight="1">
      <c r="A21" s="47">
        <v>3020</v>
      </c>
      <c r="B21" s="55" t="s">
        <v>113</v>
      </c>
      <c r="C21" s="48"/>
      <c r="D21" s="243"/>
      <c r="E21" s="50">
        <v>110</v>
      </c>
      <c r="F21" s="79"/>
    </row>
    <row r="22" spans="1:6" ht="16.5" customHeight="1">
      <c r="A22" s="37">
        <v>4010</v>
      </c>
      <c r="B22" s="65" t="s">
        <v>26</v>
      </c>
      <c r="C22" s="48"/>
      <c r="D22" s="243"/>
      <c r="E22" s="50">
        <v>27027</v>
      </c>
      <c r="F22" s="79"/>
    </row>
    <row r="23" spans="1:6" ht="14.25" customHeight="1">
      <c r="A23" s="37">
        <v>4110</v>
      </c>
      <c r="B23" s="65" t="s">
        <v>76</v>
      </c>
      <c r="C23" s="48"/>
      <c r="D23" s="243"/>
      <c r="E23" s="50">
        <v>5671</v>
      </c>
      <c r="F23" s="79"/>
    </row>
    <row r="24" spans="1:6" ht="15">
      <c r="A24" s="37">
        <v>4120</v>
      </c>
      <c r="B24" s="65" t="s">
        <v>28</v>
      </c>
      <c r="C24" s="48"/>
      <c r="D24" s="243"/>
      <c r="E24" s="50">
        <v>997</v>
      </c>
      <c r="F24" s="79"/>
    </row>
    <row r="25" spans="1:6" ht="15">
      <c r="A25" s="37">
        <v>4210</v>
      </c>
      <c r="B25" s="65" t="s">
        <v>18</v>
      </c>
      <c r="C25" s="48"/>
      <c r="D25" s="243"/>
      <c r="E25" s="50">
        <v>1168</v>
      </c>
      <c r="F25" s="79"/>
    </row>
    <row r="26" spans="1:6" ht="30">
      <c r="A26" s="47">
        <v>4240</v>
      </c>
      <c r="B26" s="55" t="s">
        <v>33</v>
      </c>
      <c r="C26" s="48"/>
      <c r="D26" s="243"/>
      <c r="E26" s="50">
        <v>361</v>
      </c>
      <c r="F26" s="79"/>
    </row>
    <row r="27" spans="1:6" ht="15">
      <c r="A27" s="47">
        <v>4270</v>
      </c>
      <c r="B27" s="46" t="s">
        <v>19</v>
      </c>
      <c r="C27" s="48"/>
      <c r="D27" s="243"/>
      <c r="E27" s="50">
        <v>100</v>
      </c>
      <c r="F27" s="79"/>
    </row>
    <row r="28" spans="1:6" ht="15">
      <c r="A28" s="78">
        <v>4280</v>
      </c>
      <c r="B28" s="80" t="s">
        <v>38</v>
      </c>
      <c r="C28" s="48"/>
      <c r="D28" s="243"/>
      <c r="E28" s="50">
        <v>200</v>
      </c>
      <c r="F28" s="79"/>
    </row>
    <row r="29" spans="1:6" ht="15">
      <c r="A29" s="47">
        <v>4300</v>
      </c>
      <c r="B29" s="55" t="s">
        <v>21</v>
      </c>
      <c r="C29" s="48"/>
      <c r="D29" s="243"/>
      <c r="E29" s="50">
        <v>313</v>
      </c>
      <c r="F29" s="79"/>
    </row>
    <row r="30" spans="1:6" ht="15">
      <c r="A30" s="47">
        <v>4350</v>
      </c>
      <c r="B30" s="65" t="s">
        <v>35</v>
      </c>
      <c r="C30" s="48"/>
      <c r="D30" s="243"/>
      <c r="E30" s="50">
        <v>589</v>
      </c>
      <c r="F30" s="79"/>
    </row>
    <row r="31" spans="1:6" ht="43.5" customHeight="1">
      <c r="A31" s="47">
        <v>4370</v>
      </c>
      <c r="B31" s="55" t="s">
        <v>30</v>
      </c>
      <c r="C31" s="48"/>
      <c r="D31" s="243"/>
      <c r="E31" s="50">
        <v>504</v>
      </c>
      <c r="F31" s="79"/>
    </row>
    <row r="32" spans="1:6" ht="15">
      <c r="A32" s="47">
        <v>4410</v>
      </c>
      <c r="B32" s="55" t="s">
        <v>44</v>
      </c>
      <c r="C32" s="48"/>
      <c r="D32" s="243"/>
      <c r="E32" s="50">
        <v>1237</v>
      </c>
      <c r="F32" s="79"/>
    </row>
    <row r="33" spans="1:6" ht="15">
      <c r="A33" s="47">
        <v>4440</v>
      </c>
      <c r="B33" s="65" t="s">
        <v>32</v>
      </c>
      <c r="C33" s="48"/>
      <c r="D33" s="243"/>
      <c r="E33" s="50">
        <v>4002</v>
      </c>
      <c r="F33" s="79"/>
    </row>
    <row r="34" spans="1:6" ht="33.75" customHeight="1">
      <c r="A34" s="47">
        <v>4700</v>
      </c>
      <c r="B34" s="55" t="s">
        <v>85</v>
      </c>
      <c r="C34" s="48"/>
      <c r="D34" s="243"/>
      <c r="E34" s="50">
        <v>300</v>
      </c>
      <c r="F34" s="79"/>
    </row>
    <row r="35" spans="1:6" ht="45">
      <c r="A35" s="47">
        <v>4740</v>
      </c>
      <c r="B35" s="55" t="s">
        <v>20</v>
      </c>
      <c r="C35" s="48"/>
      <c r="D35" s="243"/>
      <c r="E35" s="50">
        <v>295</v>
      </c>
      <c r="F35" s="79"/>
    </row>
    <row r="36" spans="1:6" ht="31.5" customHeight="1">
      <c r="A36" s="289">
        <v>4750</v>
      </c>
      <c r="B36" s="296" t="s">
        <v>34</v>
      </c>
      <c r="C36" s="270"/>
      <c r="D36" s="271"/>
      <c r="E36" s="272">
        <v>1000</v>
      </c>
      <c r="F36" s="273"/>
    </row>
    <row r="37" spans="1:6" ht="16.5" customHeight="1">
      <c r="A37" s="70">
        <v>80140</v>
      </c>
      <c r="B37" s="252" t="s">
        <v>98</v>
      </c>
      <c r="C37" s="71"/>
      <c r="D37" s="253"/>
      <c r="E37" s="73">
        <f>E42+E40+E39+E38</f>
        <v>11940</v>
      </c>
      <c r="F37" s="83">
        <f>F41</f>
        <v>10200</v>
      </c>
    </row>
    <row r="38" spans="1:6" ht="20.25" customHeight="1">
      <c r="A38" s="37">
        <v>4010</v>
      </c>
      <c r="B38" s="65" t="s">
        <v>26</v>
      </c>
      <c r="C38" s="51"/>
      <c r="D38" s="281"/>
      <c r="E38" s="50">
        <v>1450</v>
      </c>
      <c r="F38" s="102"/>
    </row>
    <row r="39" spans="1:6" ht="15">
      <c r="A39" s="37">
        <v>4110</v>
      </c>
      <c r="B39" s="65" t="s">
        <v>76</v>
      </c>
      <c r="C39" s="51"/>
      <c r="D39" s="281"/>
      <c r="E39" s="50">
        <v>250</v>
      </c>
      <c r="F39" s="102"/>
    </row>
    <row r="40" spans="1:6" ht="15">
      <c r="A40" s="37">
        <v>4120</v>
      </c>
      <c r="B40" s="65" t="s">
        <v>28</v>
      </c>
      <c r="C40" s="51"/>
      <c r="D40" s="281"/>
      <c r="E40" s="50">
        <v>40</v>
      </c>
      <c r="F40" s="102"/>
    </row>
    <row r="41" spans="1:6" ht="30">
      <c r="A41" s="47">
        <v>6050</v>
      </c>
      <c r="B41" s="251" t="s">
        <v>99</v>
      </c>
      <c r="C41" s="48"/>
      <c r="D41" s="243"/>
      <c r="E41" s="50"/>
      <c r="F41" s="79">
        <v>10200</v>
      </c>
    </row>
    <row r="42" spans="1:6" ht="33" customHeight="1">
      <c r="A42" s="47">
        <v>6060</v>
      </c>
      <c r="B42" s="251" t="s">
        <v>100</v>
      </c>
      <c r="C42" s="48"/>
      <c r="D42" s="243"/>
      <c r="E42" s="50">
        <v>10200</v>
      </c>
      <c r="F42" s="79"/>
    </row>
    <row r="43" spans="1:6" ht="28.5">
      <c r="A43" s="70">
        <v>80146</v>
      </c>
      <c r="B43" s="252" t="s">
        <v>59</v>
      </c>
      <c r="C43" s="71"/>
      <c r="D43" s="253"/>
      <c r="E43" s="73">
        <f>E44+E46</f>
        <v>1100</v>
      </c>
      <c r="F43" s="83">
        <f>F45</f>
        <v>1100</v>
      </c>
    </row>
    <row r="44" spans="1:6" ht="32.25" customHeight="1">
      <c r="A44" s="47">
        <v>4300</v>
      </c>
      <c r="B44" s="251" t="s">
        <v>118</v>
      </c>
      <c r="C44" s="48"/>
      <c r="D44" s="243"/>
      <c r="E44" s="50">
        <v>850</v>
      </c>
      <c r="F44" s="79"/>
    </row>
    <row r="45" spans="1:6" ht="15">
      <c r="A45" s="47">
        <v>4300</v>
      </c>
      <c r="B45" s="251" t="s">
        <v>21</v>
      </c>
      <c r="C45" s="48"/>
      <c r="D45" s="243"/>
      <c r="E45" s="50"/>
      <c r="F45" s="79">
        <v>1100</v>
      </c>
    </row>
    <row r="46" spans="1:6" ht="42.75">
      <c r="A46" s="47">
        <v>4700</v>
      </c>
      <c r="B46" s="251" t="s">
        <v>117</v>
      </c>
      <c r="C46" s="48"/>
      <c r="D46" s="243"/>
      <c r="E46" s="50">
        <v>250</v>
      </c>
      <c r="F46" s="79"/>
    </row>
    <row r="47" spans="1:6" ht="15.75" customHeight="1">
      <c r="A47" s="70">
        <v>80195</v>
      </c>
      <c r="B47" s="252" t="s">
        <v>16</v>
      </c>
      <c r="C47" s="71"/>
      <c r="D47" s="253">
        <f>D48</f>
        <v>58917</v>
      </c>
      <c r="E47" s="73"/>
      <c r="F47" s="83">
        <f>SUM(F48:F52)</f>
        <v>161708</v>
      </c>
    </row>
    <row r="48" spans="1:6" ht="44.25" customHeight="1">
      <c r="A48" s="282">
        <v>2130</v>
      </c>
      <c r="B48" s="283" t="s">
        <v>86</v>
      </c>
      <c r="C48" s="257"/>
      <c r="D48" s="243">
        <v>58917</v>
      </c>
      <c r="E48" s="50"/>
      <c r="F48" s="79"/>
    </row>
    <row r="49" spans="1:6" ht="18" customHeight="1">
      <c r="A49" s="262">
        <v>4010</v>
      </c>
      <c r="B49" s="65" t="s">
        <v>26</v>
      </c>
      <c r="C49" s="51"/>
      <c r="D49" s="281"/>
      <c r="E49" s="53"/>
      <c r="F49" s="79">
        <v>49097</v>
      </c>
    </row>
    <row r="50" spans="1:6" ht="18" customHeight="1">
      <c r="A50" s="262">
        <v>4110</v>
      </c>
      <c r="B50" s="65" t="s">
        <v>76</v>
      </c>
      <c r="C50" s="51"/>
      <c r="D50" s="281"/>
      <c r="E50" s="53"/>
      <c r="F50" s="79">
        <v>8620</v>
      </c>
    </row>
    <row r="51" spans="1:6" ht="15">
      <c r="A51" s="262">
        <v>4120</v>
      </c>
      <c r="B51" s="65" t="s">
        <v>28</v>
      </c>
      <c r="C51" s="51"/>
      <c r="D51" s="281"/>
      <c r="E51" s="53"/>
      <c r="F51" s="79">
        <v>1200</v>
      </c>
    </row>
    <row r="52" spans="1:6" ht="18.75" customHeight="1" thickBot="1">
      <c r="A52" s="47">
        <v>4300</v>
      </c>
      <c r="B52" s="251" t="s">
        <v>21</v>
      </c>
      <c r="C52" s="48"/>
      <c r="D52" s="243"/>
      <c r="E52" s="50"/>
      <c r="F52" s="79">
        <f>103354-563</f>
        <v>102791</v>
      </c>
    </row>
    <row r="53" spans="1:6" ht="15" customHeight="1" thickBot="1" thickTop="1">
      <c r="A53" s="41">
        <v>852</v>
      </c>
      <c r="B53" s="182" t="s">
        <v>37</v>
      </c>
      <c r="C53" s="42" t="s">
        <v>36</v>
      </c>
      <c r="D53" s="207">
        <f>D60+D54</f>
        <v>35000</v>
      </c>
      <c r="E53" s="209">
        <f>E60+E54+E58</f>
        <v>19800</v>
      </c>
      <c r="F53" s="225">
        <f>F60+F54+F58</f>
        <v>36500</v>
      </c>
    </row>
    <row r="54" spans="1:6" ht="17.25" customHeight="1" thickTop="1">
      <c r="A54" s="59">
        <v>85201</v>
      </c>
      <c r="B54" s="176" t="s">
        <v>68</v>
      </c>
      <c r="C54" s="183"/>
      <c r="D54" s="197"/>
      <c r="E54" s="63">
        <f>E55</f>
        <v>1500</v>
      </c>
      <c r="F54" s="64">
        <f>F55</f>
        <v>1500</v>
      </c>
    </row>
    <row r="55" spans="1:6" ht="15">
      <c r="A55" s="125"/>
      <c r="B55" s="184" t="s">
        <v>69</v>
      </c>
      <c r="C55" s="185"/>
      <c r="D55" s="198"/>
      <c r="E55" s="86">
        <f>E56</f>
        <v>1500</v>
      </c>
      <c r="F55" s="120">
        <f>F57</f>
        <v>1500</v>
      </c>
    </row>
    <row r="56" spans="1:6" ht="15">
      <c r="A56" s="47">
        <v>4210</v>
      </c>
      <c r="B56" s="177" t="s">
        <v>18</v>
      </c>
      <c r="C56" s="175"/>
      <c r="D56" s="196"/>
      <c r="E56" s="50">
        <v>1500</v>
      </c>
      <c r="F56" s="68"/>
    </row>
    <row r="57" spans="1:6" ht="14.25" customHeight="1">
      <c r="A57" s="47">
        <v>4270</v>
      </c>
      <c r="B57" s="177" t="s">
        <v>19</v>
      </c>
      <c r="C57" s="175"/>
      <c r="D57" s="196"/>
      <c r="E57" s="50"/>
      <c r="F57" s="69">
        <v>1500</v>
      </c>
    </row>
    <row r="58" spans="1:6" ht="15" customHeight="1">
      <c r="A58" s="70">
        <v>85204</v>
      </c>
      <c r="B58" s="189" t="s">
        <v>79</v>
      </c>
      <c r="C58" s="190"/>
      <c r="D58" s="199"/>
      <c r="E58" s="73">
        <f>E59</f>
        <v>18300</v>
      </c>
      <c r="F58" s="74"/>
    </row>
    <row r="59" spans="1:6" ht="15.75" customHeight="1">
      <c r="A59" s="309">
        <v>4170</v>
      </c>
      <c r="B59" s="310" t="s">
        <v>43</v>
      </c>
      <c r="C59" s="311"/>
      <c r="D59" s="312"/>
      <c r="E59" s="313">
        <v>18300</v>
      </c>
      <c r="F59" s="314"/>
    </row>
    <row r="60" spans="1:6" ht="45.75" customHeight="1">
      <c r="A60" s="70">
        <v>85220</v>
      </c>
      <c r="B60" s="189" t="s">
        <v>42</v>
      </c>
      <c r="C60" s="190"/>
      <c r="D60" s="206">
        <f>D61</f>
        <v>35000</v>
      </c>
      <c r="E60" s="73"/>
      <c r="F60" s="74">
        <f>F62</f>
        <v>35000</v>
      </c>
    </row>
    <row r="61" spans="1:6" ht="45" customHeight="1">
      <c r="A61" s="47">
        <v>2130</v>
      </c>
      <c r="B61" s="177" t="s">
        <v>86</v>
      </c>
      <c r="C61" s="175"/>
      <c r="D61" s="205">
        <v>35000</v>
      </c>
      <c r="E61" s="50"/>
      <c r="F61" s="45"/>
    </row>
    <row r="62" spans="1:6" ht="21.75" customHeight="1" thickBot="1">
      <c r="A62" s="289">
        <v>4300</v>
      </c>
      <c r="B62" s="315" t="s">
        <v>21</v>
      </c>
      <c r="C62" s="316"/>
      <c r="D62" s="317"/>
      <c r="E62" s="272"/>
      <c r="F62" s="69">
        <v>35000</v>
      </c>
    </row>
    <row r="63" spans="1:6" ht="17.25" thickBot="1" thickTop="1">
      <c r="A63" s="159"/>
      <c r="B63" s="160" t="s">
        <v>49</v>
      </c>
      <c r="C63" s="178"/>
      <c r="D63" s="215">
        <f>D53+D11</f>
        <v>93917</v>
      </c>
      <c r="E63" s="223">
        <f>E53+E11</f>
        <v>133891</v>
      </c>
      <c r="F63" s="222">
        <f>F53+F11</f>
        <v>209508</v>
      </c>
    </row>
    <row r="64" spans="1:6" ht="17.25" thickBot="1" thickTop="1">
      <c r="A64" s="179"/>
      <c r="B64" s="164" t="s">
        <v>50</v>
      </c>
      <c r="C64" s="180"/>
      <c r="D64" s="200"/>
      <c r="E64" s="167">
        <f>F63-E63</f>
        <v>75617</v>
      </c>
      <c r="F64" s="181"/>
    </row>
    <row r="65" ht="13.5" thickTop="1"/>
  </sheetData>
  <printOptions horizontalCentered="1"/>
  <pageMargins left="0" right="0" top="0.984251968503937" bottom="0.984251968503937" header="0.5118110236220472" footer="0.5118110236220472"/>
  <pageSetup firstPageNumber="10" useFirstPageNumber="1" horizontalDpi="600" verticalDpi="600" orientation="portrait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Raniszewska</cp:lastModifiedBy>
  <cp:lastPrinted>2007-09-03T08:45:34Z</cp:lastPrinted>
  <dcterms:created xsi:type="dcterms:W3CDTF">2007-08-22T08:11:50Z</dcterms:created>
  <dcterms:modified xsi:type="dcterms:W3CDTF">2007-09-04T07:39:11Z</dcterms:modified>
  <cp:category/>
  <cp:version/>
  <cp:contentType/>
  <cp:contentStatus/>
</cp:coreProperties>
</file>