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activeTab="2"/>
  </bookViews>
  <sheets>
    <sheet name="zał 1" sheetId="1" r:id="rId1"/>
    <sheet name="zał 2" sheetId="2" r:id="rId2"/>
    <sheet name="zał 3" sheetId="3" r:id="rId3"/>
  </sheets>
  <definedNames>
    <definedName name="_xlnm.Print_Titles" localSheetId="0">'zał 1'!$8:$10</definedName>
    <definedName name="_xlnm.Print_Titles" localSheetId="1">'zał 2'!$8:$10</definedName>
  </definedNames>
  <calcPr fullCalcOnLoad="1"/>
</workbook>
</file>

<file path=xl/sharedStrings.xml><?xml version="1.0" encoding="utf-8"?>
<sst xmlns="http://schemas.openxmlformats.org/spreadsheetml/2006/main" count="292" uniqueCount="105">
  <si>
    <t xml:space="preserve">          Załącznik nr 1 do Zarządzenia</t>
  </si>
  <si>
    <t xml:space="preserve">          Prezydenta Miasta Koszalina</t>
  </si>
  <si>
    <t>w złotych</t>
  </si>
  <si>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</si>
  <si>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</si>
  <si>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</si>
  <si>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</si>
  <si>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</si>
  <si>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</si>
  <si>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</si>
  <si>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POMOC SPOŁECZNA</t>
  </si>
  <si>
    <t>KS</t>
  </si>
  <si>
    <t>Pozostała działalność</t>
  </si>
  <si>
    <t>OGÓŁEM</t>
  </si>
  <si>
    <t xml:space="preserve">          Załącznik nr 2 do Zarządzenia</t>
  </si>
  <si>
    <t>BEZPIECZEŃSTWO PUBLICZNE I OCHRONA PRZECIWPOŻAROWA</t>
  </si>
  <si>
    <t>BZK</t>
  </si>
  <si>
    <t>Zakup usług pozostałych</t>
  </si>
  <si>
    <t>Obrona cywilna</t>
  </si>
  <si>
    <t>ZMIANY  PLANU  DOCHODÓW I  WYDATKÓW NA  ZADANIA  WŁASNE POWIATU W  2007  ROKU</t>
  </si>
  <si>
    <t>Komendy powiatowe Policji</t>
  </si>
  <si>
    <t>Zmniejszenia</t>
  </si>
  <si>
    <r>
      <t>Świadczenia społeczne - prace społecznie użyteczne</t>
    </r>
    <r>
      <rPr>
        <i/>
        <sz val="11"/>
        <rFont val="Times New Roman"/>
        <family val="1"/>
      </rPr>
      <t xml:space="preserve"> </t>
    </r>
  </si>
  <si>
    <t>OBSŁUGA DŁUGU PUBLICZNEGO</t>
  </si>
  <si>
    <t>Fk</t>
  </si>
  <si>
    <t>Obsługa papierów wartościowych kredytów i pożyczek jednostek samorządu terytorialnego</t>
  </si>
  <si>
    <t>Odsetki i dyskonto od krajowych skarbowych papierów wartościowych oraz od krajowych pożyczek i kredytów</t>
  </si>
  <si>
    <t>KULTURA I OCHRONA DZIEDZICTWA NARODOWEGO</t>
  </si>
  <si>
    <t>RWZ</t>
  </si>
  <si>
    <t>"XII Polsko-Niemiecki Festiwal Młodzieży"</t>
  </si>
  <si>
    <t>Zakup usług obejmujących tłumaczenia</t>
  </si>
  <si>
    <t>per saldo</t>
  </si>
  <si>
    <t>Składki na ubezpieczenia społeczne</t>
  </si>
  <si>
    <t>Składki na Fundusz Pracy</t>
  </si>
  <si>
    <t>OŚWIATA I WYCHOWANIE</t>
  </si>
  <si>
    <t>E</t>
  </si>
  <si>
    <t>Przedszkola</t>
  </si>
  <si>
    <t>Dotacja podmiotowa z budżetu dla zakładu budżetowego</t>
  </si>
  <si>
    <t>Zakup materiałów i wyposażenia</t>
  </si>
  <si>
    <t>Dotacje celowe otrzymane z budżetu państwa na zadania bieżące realizowane przez powiat na podstawie porozumień z organami administracji rządowej</t>
  </si>
  <si>
    <t>DOCHODY</t>
  </si>
  <si>
    <t>ADMINISTRACJA PUBLICZNA</t>
  </si>
  <si>
    <t>Urzędy gmin</t>
  </si>
  <si>
    <t>Wydatki osobowe niezaliczone do wynagrodzeń</t>
  </si>
  <si>
    <t>Nagrody o charakterze szczególnym niezaliczone do wynagrodzeń</t>
  </si>
  <si>
    <t>USC</t>
  </si>
  <si>
    <t>ZMIANY  W PLANIE  WYDATKÓW  NA  ZADANIA  WŁASNE  GMINY  W  2007  ROKU</t>
  </si>
  <si>
    <t xml:space="preserve">          Załącznik nr 3 do Zarządzenia</t>
  </si>
  <si>
    <t>ZMIANY  PLANU  DOCHODÓW I  WYDATKÓW NA  ZADANIA  ZLECONE GMINIE NA ZADANIA Z ZAKRESU ADMINISTRACJI RZĄDOWEJ W  2007  ROKU</t>
  </si>
  <si>
    <t>URZĘDY NACZELNYCH ORGANÓW WŁADZY PAŃSTWOWEJ, KONTROLI I OCHRONY PRAWA ORAZ SĄDOWNICTWA</t>
  </si>
  <si>
    <t>Wybory do Sejmu i Senatu</t>
  </si>
  <si>
    <t>Dotacje celowe przekazane z budżetu państwa na realizację zadań bieżących z zakresu administracji rządowej oraz innych zadań zleconych gminom ustawami</t>
  </si>
  <si>
    <t>Zakup energii</t>
  </si>
  <si>
    <t>Zakup materiałów papierniczych do sprzętu drukarskiego i urządzeń kserograficznych</t>
  </si>
  <si>
    <t>Zakup akcesoriów komputerowych, w tym programów i licencji</t>
  </si>
  <si>
    <t>OA</t>
  </si>
  <si>
    <t>Pozostałe zadania w zakresie kultury</t>
  </si>
  <si>
    <t>Różne opłaty i składki</t>
  </si>
  <si>
    <t>EDUKACYJNA OPIEKA WYCHOWAWCZA</t>
  </si>
  <si>
    <t>Świetlice szkolne</t>
  </si>
  <si>
    <t>Wynagrodzenia osobowe pracowników</t>
  </si>
  <si>
    <t>Odpisy na ZFŚS</t>
  </si>
  <si>
    <t>Pomoc materialna dla uczniów</t>
  </si>
  <si>
    <t>Szkoły podstawowe</t>
  </si>
  <si>
    <t xml:space="preserve">Zakup materiałów i wyposażenia </t>
  </si>
  <si>
    <t>Zakup pomocy naukowych, dydaktycznych i książek</t>
  </si>
  <si>
    <t>Zakup usług zdrowotnych</t>
  </si>
  <si>
    <t>Zakup dostepu do sieci Internet</t>
  </si>
  <si>
    <t>Opłaty z tytułu zakupu usług telekomunikacyjnych telefonii stacjonarnej</t>
  </si>
  <si>
    <t>Zakup usług obejmujących wykonanie ekspertyz, analiz i opinii</t>
  </si>
  <si>
    <t>Podróże służbowe krajowe</t>
  </si>
  <si>
    <t>Szkolenia pracowników niebędących członkami korpusu służby cywilnej</t>
  </si>
  <si>
    <t>Zakup akcesoriów komputerowych w tym programów i licencji</t>
  </si>
  <si>
    <t>Oddziały przedszkolne w szkołach podstawowych</t>
  </si>
  <si>
    <t>Gimnazja</t>
  </si>
  <si>
    <t>Dokształcanie i doskonalenie nauczycieli</t>
  </si>
  <si>
    <t>Wynagrodzenia bezosobowe</t>
  </si>
  <si>
    <r>
      <t>Zakup usług pozostałych -</t>
    </r>
    <r>
      <rPr>
        <i/>
        <sz val="10"/>
        <rFont val="Times New Roman"/>
        <family val="1"/>
      </rPr>
      <t xml:space="preserve"> nauka pływania</t>
    </r>
  </si>
  <si>
    <t>Zespół Obsługi Ekonomiczno - Administracyjnej Przedszkoli Miejskich</t>
  </si>
  <si>
    <t>Wydatki na zakupy inwestycyjne jednostek budżetowych</t>
  </si>
  <si>
    <r>
      <t>Wynagrodzenia osobowe pracowników -</t>
    </r>
    <r>
      <rPr>
        <i/>
        <sz val="10"/>
        <rFont val="Times New Roman"/>
        <family val="1"/>
      </rPr>
      <t xml:space="preserve"> awanse zawodowe</t>
    </r>
  </si>
  <si>
    <r>
      <t xml:space="preserve">Dotacje celowe z budżetu na finansowanie lub dofinansowanie kosztów realizacji inwestycji i zakupów inwestycyjnych zakładów budżetowych - </t>
    </r>
    <r>
      <rPr>
        <i/>
        <sz val="10"/>
        <rFont val="Times New Roman"/>
        <family val="1"/>
      </rPr>
      <t>zakup kamer (Przedszkole Nr 12)</t>
    </r>
  </si>
  <si>
    <t>Szkoły podstawowe specjalne</t>
  </si>
  <si>
    <t>Składki na ubezpieczenie zdrowotne</t>
  </si>
  <si>
    <t>Zakup usług remontowych</t>
  </si>
  <si>
    <t>Przedszkola specjalne</t>
  </si>
  <si>
    <t>Gimnazja specjalne</t>
  </si>
  <si>
    <t>Licea ogólnokształcące</t>
  </si>
  <si>
    <t>Podróże służbowe zagraniczne</t>
  </si>
  <si>
    <t>Licea profilowane</t>
  </si>
  <si>
    <t>Szkoły zawodowe</t>
  </si>
  <si>
    <t>Szkoły zawodowe specjalne</t>
  </si>
  <si>
    <t>Wydatki inwestycyjne jednostek budżetowych</t>
  </si>
  <si>
    <t>Specjalne ośrodki szkolno - wychowawcze</t>
  </si>
  <si>
    <t>Poradnie psychologiczno - pedagogiczne, w tym poradnie specjalistyczne</t>
  </si>
  <si>
    <t>Placówki wychowania pozaszkolnego</t>
  </si>
  <si>
    <t>Internaty i bursy szkolne</t>
  </si>
  <si>
    <t>OCHRONA ZDROWIA</t>
  </si>
  <si>
    <t>Przeciwdziałanie alkoholizmowi</t>
  </si>
  <si>
    <t>PU</t>
  </si>
  <si>
    <t>BRM</t>
  </si>
  <si>
    <t>RO  "T. Kotarbińskiego"</t>
  </si>
  <si>
    <t>KULTURA FIZYCZNA I SPORT</t>
  </si>
  <si>
    <t xml:space="preserve">          Nr  134 / 530 / 07</t>
  </si>
  <si>
    <t xml:space="preserve">          z dnia  17 października 2007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</si>
</sst>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8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 CE"/>
      <family val="1"/>
    </font>
    <font>
      <sz val="11"/>
      <name val="Arial CE"/>
      <family val="0"/>
    </font>
    <font>
      <b/>
      <i/>
      <sz val="13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8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double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  <protection locked="0"/>
    </xf>
    <xf numFmtId="0" fontId="6" fillId="0" borderId="4" xfId="0" applyNumberFormat="1" applyFont="1" applyFill="1" applyBorder="1" applyAlignment="1" applyProtection="1">
      <alignment horizontal="center" vertical="top" wrapText="1"/>
      <protection locked="0"/>
    </xf>
    <xf numFmtId="0" fontId="7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164" fontId="8" fillId="0" borderId="10" xfId="18" applyNumberFormat="1" applyFont="1" applyFill="1" applyBorder="1" applyAlignment="1" applyProtection="1">
      <alignment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" fontId="8" fillId="0" borderId="12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13" xfId="18" applyNumberFormat="1" applyFont="1" applyFill="1" applyBorder="1" applyAlignment="1" applyProtection="1">
      <alignment vertical="center" wrapText="1"/>
      <protection locked="0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164" fontId="9" fillId="0" borderId="16" xfId="18" applyNumberFormat="1" applyFont="1" applyFill="1" applyBorder="1" applyAlignment="1" applyProtection="1">
      <alignment vertical="center" wrapText="1"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1" fontId="9" fillId="0" borderId="15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16" xfId="18" applyNumberFormat="1" applyFont="1" applyFill="1" applyBorder="1" applyAlignment="1" applyProtection="1">
      <alignment vertical="center" wrapText="1"/>
      <protection locked="0"/>
    </xf>
    <xf numFmtId="1" fontId="8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10" xfId="18" applyNumberFormat="1" applyFont="1" applyFill="1" applyBorder="1" applyAlignment="1" applyProtection="1">
      <alignment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Fill="1" applyBorder="1" applyAlignment="1" applyProtection="1">
      <alignment horizontal="right" vertical="center"/>
      <protection locked="0"/>
    </xf>
    <xf numFmtId="3" fontId="8" fillId="0" borderId="18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3" fontId="11" fillId="0" borderId="21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2" fillId="0" borderId="0" xfId="0" applyNumberFormat="1" applyFont="1" applyFill="1" applyBorder="1" applyAlignment="1" applyProtection="1">
      <alignment horizontal="centerContinuous"/>
      <protection locked="0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0" applyNumberFormat="1" applyFont="1" applyFill="1" applyBorder="1" applyAlignment="1" applyProtection="1">
      <alignment horizontal="center" vertical="top" wrapText="1"/>
      <protection locked="0"/>
    </xf>
    <xf numFmtId="0" fontId="6" fillId="0" borderId="2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25" xfId="0" applyNumberFormat="1" applyFont="1" applyFill="1" applyBorder="1" applyAlignment="1" applyProtection="1">
      <alignment vertical="center" wrapText="1"/>
      <protection locked="0"/>
    </xf>
    <xf numFmtId="0" fontId="8" fillId="0" borderId="25" xfId="0" applyNumberFormat="1" applyFont="1" applyFill="1" applyBorder="1" applyAlignment="1" applyProtection="1">
      <alignment horizontal="center" vertical="center"/>
      <protection locked="0"/>
    </xf>
    <xf numFmtId="3" fontId="8" fillId="0" borderId="26" xfId="0" applyNumberFormat="1" applyFont="1" applyFill="1" applyBorder="1" applyAlignment="1" applyProtection="1">
      <alignment horizontal="right" vertical="center"/>
      <protection locked="0"/>
    </xf>
    <xf numFmtId="0" fontId="9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NumberFormat="1" applyFont="1" applyFill="1" applyBorder="1" applyAlignment="1" applyProtection="1">
      <alignment vertical="center" wrapText="1"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NumberFormat="1" applyFont="1" applyFill="1" applyBorder="1" applyAlignment="1" applyProtection="1">
      <alignment vertical="center" wrapText="1"/>
      <protection locked="0"/>
    </xf>
    <xf numFmtId="0" fontId="4" fillId="0" borderId="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3" fillId="0" borderId="29" xfId="0" applyFont="1" applyBorder="1" applyAlignment="1">
      <alignment horizontal="centerContinuous" vertical="center" wrapText="1"/>
    </xf>
    <xf numFmtId="0" fontId="13" fillId="0" borderId="30" xfId="0" applyFont="1" applyBorder="1" applyAlignment="1">
      <alignment horizontal="centerContinuous" vertical="center" wrapText="1"/>
    </xf>
    <xf numFmtId="0" fontId="9" fillId="0" borderId="16" xfId="0" applyNumberFormat="1" applyFont="1" applyFill="1" applyBorder="1" applyAlignment="1" applyProtection="1">
      <alignment vertical="center" wrapText="1"/>
      <protection locked="0"/>
    </xf>
    <xf numFmtId="3" fontId="9" fillId="0" borderId="31" xfId="0" applyNumberFormat="1" applyFont="1" applyFill="1" applyBorder="1" applyAlignment="1" applyProtection="1">
      <alignment horizontal="right" vertical="center"/>
      <protection locked="0"/>
    </xf>
    <xf numFmtId="0" fontId="15" fillId="0" borderId="9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3" fontId="15" fillId="0" borderId="0" xfId="0" applyNumberFormat="1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9" fillId="0" borderId="16" xfId="0" applyNumberFormat="1" applyFont="1" applyFill="1" applyBorder="1" applyAlignment="1" applyProtection="1">
      <alignment horizontal="left" vertical="center"/>
      <protection locked="0"/>
    </xf>
    <xf numFmtId="0" fontId="9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25" xfId="0" applyNumberFormat="1" applyFont="1" applyFill="1" applyBorder="1" applyAlignment="1" applyProtection="1">
      <alignment horizontal="left" vertical="center"/>
      <protection locked="0"/>
    </xf>
    <xf numFmtId="0" fontId="8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3" xfId="0" applyFont="1" applyBorder="1" applyAlignment="1">
      <alignment horizontal="center" vertical="center"/>
    </xf>
    <xf numFmtId="3" fontId="8" fillId="0" borderId="34" xfId="0" applyNumberFormat="1" applyFont="1" applyFill="1" applyBorder="1" applyAlignment="1" applyProtection="1">
      <alignment horizontal="right" vertical="center"/>
      <protection locked="0"/>
    </xf>
    <xf numFmtId="3" fontId="8" fillId="0" borderId="35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Border="1" applyAlignment="1">
      <alignment horizontal="right" vertical="center"/>
    </xf>
    <xf numFmtId="0" fontId="8" fillId="0" borderId="36" xfId="0" applyNumberFormat="1" applyFont="1" applyFill="1" applyBorder="1" applyAlignment="1" applyProtection="1">
      <alignment vertical="center" wrapText="1"/>
      <protection locked="0"/>
    </xf>
    <xf numFmtId="0" fontId="8" fillId="0" borderId="37" xfId="0" applyNumberFormat="1" applyFont="1" applyFill="1" applyBorder="1" applyAlignment="1" applyProtection="1">
      <alignment vertical="center" wrapText="1"/>
      <protection locked="0"/>
    </xf>
    <xf numFmtId="0" fontId="8" fillId="0" borderId="10" xfId="0" applyNumberFormat="1" applyFont="1" applyFill="1" applyBorder="1" applyAlignment="1" applyProtection="1">
      <alignment vertical="center" wrapText="1"/>
      <protection locked="0"/>
    </xf>
    <xf numFmtId="0" fontId="7" fillId="0" borderId="38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0" borderId="39" xfId="0" applyNumberFormat="1" applyFont="1" applyFill="1" applyBorder="1" applyAlignment="1" applyProtection="1">
      <alignment horizontal="left" vertical="center"/>
      <protection locked="0"/>
    </xf>
    <xf numFmtId="0" fontId="9" fillId="0" borderId="4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23" xfId="0" applyNumberFormat="1" applyFont="1" applyFill="1" applyBorder="1" applyAlignment="1" applyProtection="1">
      <alignment horizontal="center"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35" xfId="0" applyNumberFormat="1" applyFont="1" applyFill="1" applyBorder="1" applyAlignment="1" applyProtection="1">
      <alignment vertical="center"/>
      <protection locked="0"/>
    </xf>
    <xf numFmtId="3" fontId="9" fillId="0" borderId="33" xfId="0" applyNumberFormat="1" applyFont="1" applyFill="1" applyBorder="1" applyAlignment="1" applyProtection="1">
      <alignment vertical="center"/>
      <protection locked="0"/>
    </xf>
    <xf numFmtId="3" fontId="9" fillId="0" borderId="31" xfId="0" applyNumberFormat="1" applyFont="1" applyFill="1" applyBorder="1" applyAlignment="1" applyProtection="1">
      <alignment vertical="center"/>
      <protection locked="0"/>
    </xf>
    <xf numFmtId="3" fontId="9" fillId="0" borderId="34" xfId="0" applyNumberFormat="1" applyFont="1" applyFill="1" applyBorder="1" applyAlignment="1" applyProtection="1">
      <alignment vertical="center"/>
      <protection locked="0"/>
    </xf>
    <xf numFmtId="0" fontId="9" fillId="0" borderId="41" xfId="0" applyNumberFormat="1" applyFont="1" applyFill="1" applyBorder="1" applyAlignment="1" applyProtection="1">
      <alignment horizontal="left" vertical="center" wrapText="1"/>
      <protection locked="0"/>
    </xf>
    <xf numFmtId="3" fontId="9" fillId="0" borderId="42" xfId="0" applyNumberFormat="1" applyFont="1" applyFill="1" applyBorder="1" applyAlignment="1" applyProtection="1">
      <alignment vertical="center" wrapText="1"/>
      <protection locked="0"/>
    </xf>
    <xf numFmtId="3" fontId="9" fillId="0" borderId="43" xfId="0" applyNumberFormat="1" applyFont="1" applyFill="1" applyBorder="1" applyAlignment="1" applyProtection="1">
      <alignment vertical="center" wrapText="1"/>
      <protection locked="0"/>
    </xf>
    <xf numFmtId="3" fontId="11" fillId="0" borderId="44" xfId="0" applyNumberFormat="1" applyFont="1" applyBorder="1" applyAlignment="1">
      <alignment vertical="center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1" fontId="8" fillId="0" borderId="45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37" xfId="18" applyNumberFormat="1" applyFont="1" applyFill="1" applyBorder="1" applyAlignment="1" applyProtection="1">
      <alignment vertical="center" wrapText="1"/>
      <protection locked="0"/>
    </xf>
    <xf numFmtId="0" fontId="8" fillId="0" borderId="46" xfId="0" applyNumberFormat="1" applyFont="1" applyFill="1" applyBorder="1" applyAlignment="1" applyProtection="1">
      <alignment horizontal="center" vertical="center"/>
      <protection locked="0"/>
    </xf>
    <xf numFmtId="0" fontId="8" fillId="0" borderId="4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8" fillId="0" borderId="48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Fill="1" applyBorder="1" applyAlignment="1" applyProtection="1">
      <alignment vertical="center" wrapText="1"/>
      <protection locked="0"/>
    </xf>
    <xf numFmtId="1" fontId="9" fillId="0" borderId="49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50" xfId="18" applyNumberFormat="1" applyFont="1" applyFill="1" applyBorder="1" applyAlignment="1" applyProtection="1">
      <alignment vertical="center" wrapText="1"/>
      <protection locked="0"/>
    </xf>
    <xf numFmtId="0" fontId="9" fillId="0" borderId="51" xfId="0" applyNumberFormat="1" applyFont="1" applyFill="1" applyBorder="1" applyAlignment="1" applyProtection="1">
      <alignment horizontal="center" vertical="center"/>
      <protection locked="0"/>
    </xf>
    <xf numFmtId="0" fontId="8" fillId="0" borderId="48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Fill="1" applyBorder="1" applyAlignment="1" applyProtection="1">
      <alignment vertical="center" wrapText="1"/>
      <protection locked="0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47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3" fontId="8" fillId="0" borderId="25" xfId="0" applyNumberFormat="1" applyFont="1" applyFill="1" applyBorder="1" applyAlignment="1" applyProtection="1">
      <alignment horizontal="right" vertical="center"/>
      <protection locked="0"/>
    </xf>
    <xf numFmtId="3" fontId="8" fillId="0" borderId="53" xfId="0" applyNumberFormat="1" applyFont="1" applyFill="1" applyBorder="1" applyAlignment="1" applyProtection="1">
      <alignment horizontal="right" vertical="center"/>
      <protection locked="0"/>
    </xf>
    <xf numFmtId="3" fontId="9" fillId="0" borderId="4" xfId="0" applyNumberFormat="1" applyFont="1" applyFill="1" applyBorder="1" applyAlignment="1" applyProtection="1">
      <alignment horizontal="right" vertical="center"/>
      <protection locked="0"/>
    </xf>
    <xf numFmtId="3" fontId="9" fillId="0" borderId="54" xfId="0" applyNumberFormat="1" applyFont="1" applyFill="1" applyBorder="1" applyAlignment="1" applyProtection="1">
      <alignment horizontal="right" vertical="center"/>
      <protection locked="0"/>
    </xf>
    <xf numFmtId="3" fontId="8" fillId="0" borderId="11" xfId="0" applyNumberFormat="1" applyFont="1" applyFill="1" applyBorder="1" applyAlignment="1" applyProtection="1">
      <alignment horizontal="right" vertical="center"/>
      <protection locked="0"/>
    </xf>
    <xf numFmtId="3" fontId="8" fillId="0" borderId="21" xfId="0" applyNumberFormat="1" applyFont="1" applyFill="1" applyBorder="1" applyAlignment="1" applyProtection="1">
      <alignment horizontal="right" vertical="center"/>
      <protection locked="0"/>
    </xf>
    <xf numFmtId="3" fontId="8" fillId="0" borderId="25" xfId="0" applyNumberFormat="1" applyFont="1" applyFill="1" applyBorder="1" applyAlignment="1" applyProtection="1">
      <alignment horizontal="right" vertical="center"/>
      <protection locked="0"/>
    </xf>
    <xf numFmtId="3" fontId="8" fillId="0" borderId="53" xfId="0" applyNumberFormat="1" applyFont="1" applyFill="1" applyBorder="1" applyAlignment="1" applyProtection="1">
      <alignment horizontal="right" vertical="center"/>
      <protection locked="0"/>
    </xf>
    <xf numFmtId="3" fontId="9" fillId="0" borderId="4" xfId="0" applyNumberFormat="1" applyFont="1" applyFill="1" applyBorder="1" applyAlignment="1" applyProtection="1">
      <alignment horizontal="right" vertical="center"/>
      <protection locked="0"/>
    </xf>
    <xf numFmtId="3" fontId="9" fillId="0" borderId="54" xfId="0" applyNumberFormat="1" applyFont="1" applyFill="1" applyBorder="1" applyAlignment="1" applyProtection="1">
      <alignment horizontal="right" vertical="center"/>
      <protection locked="0"/>
    </xf>
    <xf numFmtId="3" fontId="8" fillId="0" borderId="46" xfId="0" applyNumberFormat="1" applyFont="1" applyFill="1" applyBorder="1" applyAlignment="1" applyProtection="1">
      <alignment horizontal="right" vertical="center"/>
      <protection locked="0"/>
    </xf>
    <xf numFmtId="3" fontId="8" fillId="0" borderId="55" xfId="0" applyNumberFormat="1" applyFont="1" applyFill="1" applyBorder="1" applyAlignment="1" applyProtection="1">
      <alignment horizontal="right" vertical="center"/>
      <protection locked="0"/>
    </xf>
    <xf numFmtId="3" fontId="9" fillId="0" borderId="47" xfId="0" applyNumberFormat="1" applyFont="1" applyFill="1" applyBorder="1" applyAlignment="1" applyProtection="1">
      <alignment horizontal="right" vertical="center"/>
      <protection locked="0"/>
    </xf>
    <xf numFmtId="3" fontId="9" fillId="0" borderId="52" xfId="0" applyNumberFormat="1" applyFont="1" applyFill="1" applyBorder="1" applyAlignment="1" applyProtection="1">
      <alignment horizontal="right" vertical="center"/>
      <protection locked="0"/>
    </xf>
    <xf numFmtId="3" fontId="8" fillId="0" borderId="14" xfId="0" applyNumberFormat="1" applyFont="1" applyFill="1" applyBorder="1" applyAlignment="1" applyProtection="1">
      <alignment horizontal="right" vertical="center"/>
      <protection locked="0"/>
    </xf>
    <xf numFmtId="3" fontId="8" fillId="0" borderId="56" xfId="0" applyNumberFormat="1" applyFont="1" applyFill="1" applyBorder="1" applyAlignment="1" applyProtection="1">
      <alignment horizontal="right" vertical="center"/>
      <protection locked="0"/>
    </xf>
    <xf numFmtId="3" fontId="9" fillId="0" borderId="51" xfId="0" applyNumberFormat="1" applyFont="1" applyFill="1" applyBorder="1" applyAlignment="1" applyProtection="1">
      <alignment horizontal="right" vertical="center"/>
      <protection locked="0"/>
    </xf>
    <xf numFmtId="3" fontId="9" fillId="0" borderId="57" xfId="0" applyNumberFormat="1" applyFont="1" applyFill="1" applyBorder="1" applyAlignment="1" applyProtection="1">
      <alignment horizontal="right" vertical="center"/>
      <protection locked="0"/>
    </xf>
    <xf numFmtId="3" fontId="8" fillId="0" borderId="14" xfId="0" applyNumberFormat="1" applyFont="1" applyFill="1" applyBorder="1" applyAlignment="1" applyProtection="1">
      <alignment horizontal="right" vertical="center"/>
      <protection locked="0"/>
    </xf>
    <xf numFmtId="3" fontId="8" fillId="0" borderId="56" xfId="0" applyNumberFormat="1" applyFont="1" applyFill="1" applyBorder="1" applyAlignment="1" applyProtection="1">
      <alignment horizontal="right" vertical="center"/>
      <protection locked="0"/>
    </xf>
    <xf numFmtId="3" fontId="8" fillId="0" borderId="11" xfId="0" applyNumberFormat="1" applyFont="1" applyFill="1" applyBorder="1" applyAlignment="1" applyProtection="1">
      <alignment horizontal="right" vertical="center"/>
      <protection locked="0"/>
    </xf>
    <xf numFmtId="3" fontId="8" fillId="0" borderId="21" xfId="0" applyNumberFormat="1" applyFont="1" applyFill="1" applyBorder="1" applyAlignment="1" applyProtection="1">
      <alignment horizontal="right" vertical="center"/>
      <protection locked="0"/>
    </xf>
    <xf numFmtId="3" fontId="11" fillId="0" borderId="11" xfId="0" applyNumberFormat="1" applyFont="1" applyBorder="1" applyAlignment="1">
      <alignment vertical="center"/>
    </xf>
    <xf numFmtId="0" fontId="6" fillId="0" borderId="58" xfId="0" applyNumberFormat="1" applyFont="1" applyFill="1" applyBorder="1" applyAlignment="1" applyProtection="1">
      <alignment horizontal="center" wrapText="1"/>
      <protection locked="0"/>
    </xf>
    <xf numFmtId="0" fontId="6" fillId="0" borderId="16" xfId="0" applyNumberFormat="1" applyFont="1" applyFill="1" applyBorder="1" applyAlignment="1" applyProtection="1">
      <alignment horizontal="center" vertical="top" wrapText="1"/>
      <protection locked="0"/>
    </xf>
    <xf numFmtId="0" fontId="8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9" xfId="0" applyFont="1" applyBorder="1" applyAlignment="1">
      <alignment horizontal="centerContinuous" vertical="center" wrapText="1"/>
    </xf>
    <xf numFmtId="0" fontId="6" fillId="0" borderId="60" xfId="0" applyFont="1" applyBorder="1" applyAlignment="1">
      <alignment horizontal="center" vertical="center"/>
    </xf>
    <xf numFmtId="0" fontId="7" fillId="0" borderId="61" xfId="0" applyNumberFormat="1" applyFont="1" applyFill="1" applyBorder="1" applyAlignment="1" applyProtection="1">
      <alignment horizontal="center" vertical="center"/>
      <protection locked="0"/>
    </xf>
    <xf numFmtId="3" fontId="8" fillId="0" borderId="62" xfId="0" applyNumberFormat="1" applyFont="1" applyFill="1" applyBorder="1" applyAlignment="1" applyProtection="1">
      <alignment horizontal="right" vertical="center"/>
      <protection locked="0"/>
    </xf>
    <xf numFmtId="3" fontId="8" fillId="0" borderId="63" xfId="0" applyNumberFormat="1" applyFont="1" applyFill="1" applyBorder="1" applyAlignment="1" applyProtection="1">
      <alignment horizontal="right" vertical="center"/>
      <protection locked="0"/>
    </xf>
    <xf numFmtId="0" fontId="9" fillId="0" borderId="64" xfId="0" applyNumberFormat="1" applyFont="1" applyFill="1" applyBorder="1" applyAlignment="1" applyProtection="1">
      <alignment horizontal="right" vertical="center"/>
      <protection locked="0"/>
    </xf>
    <xf numFmtId="3" fontId="8" fillId="0" borderId="20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Border="1" applyAlignment="1">
      <alignment horizontal="right" vertical="center"/>
    </xf>
    <xf numFmtId="0" fontId="13" fillId="0" borderId="65" xfId="0" applyFont="1" applyBorder="1" applyAlignment="1">
      <alignment horizontal="centerContinuous" vertical="center" wrapText="1"/>
    </xf>
    <xf numFmtId="3" fontId="8" fillId="0" borderId="66" xfId="0" applyNumberFormat="1" applyFont="1" applyFill="1" applyBorder="1" applyAlignment="1" applyProtection="1">
      <alignment horizontal="right" vertical="center"/>
      <protection locked="0"/>
    </xf>
    <xf numFmtId="3" fontId="4" fillId="0" borderId="17" xfId="0" applyNumberFormat="1" applyFont="1" applyBorder="1" applyAlignment="1">
      <alignment horizontal="right" vertical="center"/>
    </xf>
    <xf numFmtId="1" fontId="8" fillId="0" borderId="12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13" xfId="18" applyNumberFormat="1" applyFont="1" applyFill="1" applyBorder="1" applyAlignment="1" applyProtection="1">
      <alignment vertical="center" wrapText="1"/>
      <protection locked="0"/>
    </xf>
    <xf numFmtId="1" fontId="9" fillId="0" borderId="15" xfId="0" applyNumberFormat="1" applyFont="1" applyFill="1" applyBorder="1" applyAlignment="1" applyProtection="1">
      <alignment horizontal="centerContinuous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" fontId="17" fillId="0" borderId="15" xfId="0" applyNumberFormat="1" applyFont="1" applyFill="1" applyBorder="1" applyAlignment="1" applyProtection="1">
      <alignment horizontal="centerContinuous" vertical="center"/>
      <protection locked="0"/>
    </xf>
    <xf numFmtId="0" fontId="17" fillId="0" borderId="16" xfId="0" applyNumberFormat="1" applyFont="1" applyFill="1" applyBorder="1" applyAlignment="1" applyProtection="1">
      <alignment vertical="center" wrapText="1"/>
      <protection locked="0"/>
    </xf>
    <xf numFmtId="0" fontId="17" fillId="0" borderId="4" xfId="0" applyNumberFormat="1" applyFont="1" applyFill="1" applyBorder="1" applyAlignment="1" applyProtection="1">
      <alignment horizontal="center" vertical="center"/>
      <protection locked="0"/>
    </xf>
    <xf numFmtId="3" fontId="17" fillId="0" borderId="4" xfId="0" applyNumberFormat="1" applyFont="1" applyFill="1" applyBorder="1" applyAlignment="1" applyProtection="1">
      <alignment horizontal="right" vertical="center"/>
      <protection locked="0"/>
    </xf>
    <xf numFmtId="3" fontId="17" fillId="0" borderId="54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3" fontId="9" fillId="0" borderId="64" xfId="0" applyNumberFormat="1" applyFont="1" applyFill="1" applyBorder="1" applyAlignment="1" applyProtection="1">
      <alignment horizontal="right" vertical="center"/>
      <protection locked="0"/>
    </xf>
    <xf numFmtId="164" fontId="17" fillId="0" borderId="16" xfId="18" applyNumberFormat="1" applyFont="1" applyFill="1" applyBorder="1" applyAlignment="1" applyProtection="1">
      <alignment vertical="center" wrapText="1"/>
      <protection locked="0"/>
    </xf>
    <xf numFmtId="0" fontId="9" fillId="0" borderId="67" xfId="0" applyNumberFormat="1" applyFont="1" applyFill="1" applyBorder="1" applyAlignment="1" applyProtection="1">
      <alignment horizontal="left" vertical="center"/>
      <protection locked="0"/>
    </xf>
    <xf numFmtId="0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67" xfId="0" applyNumberFormat="1" applyFont="1" applyFill="1" applyBorder="1" applyAlignment="1" applyProtection="1">
      <alignment horizontal="left" vertical="center"/>
      <protection locked="0"/>
    </xf>
    <xf numFmtId="0" fontId="8" fillId="0" borderId="67" xfId="0" applyNumberFormat="1" applyFont="1" applyFill="1" applyBorder="1" applyAlignment="1" applyProtection="1">
      <alignment horizontal="center" vertical="center"/>
      <protection locked="0"/>
    </xf>
    <xf numFmtId="3" fontId="8" fillId="0" borderId="67" xfId="0" applyNumberFormat="1" applyFont="1" applyFill="1" applyBorder="1" applyAlignment="1" applyProtection="1">
      <alignment horizontal="right" vertical="center"/>
      <protection locked="0"/>
    </xf>
    <xf numFmtId="3" fontId="8" fillId="0" borderId="68" xfId="0" applyNumberFormat="1" applyFont="1" applyFill="1" applyBorder="1" applyAlignment="1" applyProtection="1">
      <alignment horizontal="right"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8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69" xfId="0" applyNumberFormat="1" applyFont="1" applyFill="1" applyBorder="1" applyAlignment="1" applyProtection="1">
      <alignment horizontal="right" vertical="center"/>
      <protection locked="0"/>
    </xf>
    <xf numFmtId="3" fontId="9" fillId="0" borderId="70" xfId="0" applyNumberFormat="1" applyFont="1" applyFill="1" applyBorder="1" applyAlignment="1" applyProtection="1">
      <alignment horizontal="right" vertical="center"/>
      <protection locked="0"/>
    </xf>
    <xf numFmtId="3" fontId="9" fillId="0" borderId="71" xfId="0" applyNumberFormat="1" applyFont="1" applyFill="1" applyBorder="1" applyAlignment="1" applyProtection="1">
      <alignment horizontal="right" vertical="center"/>
      <protection locked="0"/>
    </xf>
    <xf numFmtId="0" fontId="8" fillId="0" borderId="13" xfId="0" applyNumberFormat="1" applyFont="1" applyFill="1" applyBorder="1" applyAlignment="1" applyProtection="1">
      <alignment vertical="center" wrapText="1"/>
      <protection locked="0"/>
    </xf>
    <xf numFmtId="0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69" xfId="0" applyNumberFormat="1" applyFont="1" applyFill="1" applyBorder="1" applyAlignment="1" applyProtection="1">
      <alignment horizontal="right" vertical="center"/>
      <protection locked="0"/>
    </xf>
    <xf numFmtId="3" fontId="8" fillId="0" borderId="70" xfId="0" applyNumberFormat="1" applyFont="1" applyFill="1" applyBorder="1" applyAlignment="1" applyProtection="1">
      <alignment horizontal="right" vertical="center"/>
      <protection locked="0"/>
    </xf>
    <xf numFmtId="3" fontId="8" fillId="0" borderId="71" xfId="0" applyNumberFormat="1" applyFont="1" applyFill="1" applyBorder="1" applyAlignment="1" applyProtection="1">
      <alignment horizontal="right" vertical="center"/>
      <protection locked="0"/>
    </xf>
    <xf numFmtId="0" fontId="8" fillId="0" borderId="72" xfId="0" applyNumberFormat="1" applyFont="1" applyFill="1" applyBorder="1" applyAlignment="1" applyProtection="1">
      <alignment horizontal="center" vertical="center"/>
      <protection locked="0"/>
    </xf>
    <xf numFmtId="0" fontId="8" fillId="0" borderId="50" xfId="0" applyNumberFormat="1" applyFont="1" applyFill="1" applyBorder="1" applyAlignment="1" applyProtection="1">
      <alignment vertical="center" wrapText="1"/>
      <protection locked="0"/>
    </xf>
    <xf numFmtId="3" fontId="8" fillId="0" borderId="73" xfId="0" applyNumberFormat="1" applyFont="1" applyFill="1" applyBorder="1" applyAlignment="1" applyProtection="1">
      <alignment horizontal="right" vertical="center"/>
      <protection locked="0"/>
    </xf>
    <xf numFmtId="3" fontId="8" fillId="0" borderId="74" xfId="0" applyNumberFormat="1" applyFont="1" applyFill="1" applyBorder="1" applyAlignment="1" applyProtection="1">
      <alignment horizontal="right" vertical="center"/>
      <protection locked="0"/>
    </xf>
    <xf numFmtId="3" fontId="8" fillId="0" borderId="75" xfId="0" applyNumberFormat="1" applyFont="1" applyFill="1" applyBorder="1" applyAlignment="1" applyProtection="1">
      <alignment horizontal="right" vertical="center"/>
      <protection locked="0"/>
    </xf>
    <xf numFmtId="0" fontId="9" fillId="0" borderId="72" xfId="0" applyNumberFormat="1" applyFont="1" applyFill="1" applyBorder="1" applyAlignment="1" applyProtection="1">
      <alignment horizontal="center" vertical="center"/>
      <protection locked="0"/>
    </xf>
    <xf numFmtId="0" fontId="9" fillId="0" borderId="51" xfId="0" applyNumberFormat="1" applyFont="1" applyFill="1" applyBorder="1" applyAlignment="1" applyProtection="1">
      <alignment vertical="center" wrapText="1"/>
      <protection locked="0"/>
    </xf>
    <xf numFmtId="0" fontId="9" fillId="0" borderId="5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73" xfId="0" applyNumberFormat="1" applyFont="1" applyFill="1" applyBorder="1" applyAlignment="1" applyProtection="1">
      <alignment horizontal="right" vertical="center"/>
      <protection locked="0"/>
    </xf>
    <xf numFmtId="3" fontId="9" fillId="0" borderId="74" xfId="0" applyNumberFormat="1" applyFont="1" applyFill="1" applyBorder="1" applyAlignment="1" applyProtection="1">
      <alignment horizontal="right" vertical="center"/>
      <protection locked="0"/>
    </xf>
    <xf numFmtId="3" fontId="9" fillId="0" borderId="75" xfId="0" applyNumberFormat="1" applyFont="1" applyFill="1" applyBorder="1" applyAlignment="1" applyProtection="1">
      <alignment horizontal="right" vertical="center"/>
      <protection locked="0"/>
    </xf>
    <xf numFmtId="0" fontId="9" fillId="0" borderId="50" xfId="0" applyNumberFormat="1" applyFont="1" applyFill="1" applyBorder="1" applyAlignment="1" applyProtection="1">
      <alignment vertical="center" wrapText="1"/>
      <protection locked="0"/>
    </xf>
    <xf numFmtId="0" fontId="8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4" xfId="18" applyNumberFormat="1" applyFont="1" applyFill="1" applyBorder="1" applyAlignment="1" applyProtection="1">
      <alignment vertical="center" wrapText="1"/>
      <protection locked="0"/>
    </xf>
    <xf numFmtId="0" fontId="9" fillId="0" borderId="4" xfId="0" applyNumberFormat="1" applyFont="1" applyFill="1" applyBorder="1" applyAlignment="1" applyProtection="1">
      <alignment horizontal="left" vertical="center"/>
      <protection locked="0"/>
    </xf>
    <xf numFmtId="0" fontId="8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5" xfId="0" applyNumberFormat="1" applyFont="1" applyFill="1" applyBorder="1" applyAlignment="1" applyProtection="1">
      <alignment horizontal="left" vertical="center"/>
      <protection locked="0"/>
    </xf>
    <xf numFmtId="0" fontId="8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4" xfId="0" applyNumberFormat="1" applyFont="1" applyFill="1" applyBorder="1" applyAlignment="1" applyProtection="1">
      <alignment horizontal="left" vertical="center"/>
      <protection locked="0"/>
    </xf>
    <xf numFmtId="164" fontId="9" fillId="0" borderId="13" xfId="18" applyNumberFormat="1" applyFont="1" applyFill="1" applyBorder="1" applyAlignment="1" applyProtection="1">
      <alignment vertical="center" wrapText="1"/>
      <protection locked="0"/>
    </xf>
    <xf numFmtId="164" fontId="9" fillId="0" borderId="50" xfId="18" applyNumberFormat="1" applyFont="1" applyFill="1" applyBorder="1" applyAlignment="1" applyProtection="1">
      <alignment vertical="center" wrapText="1"/>
      <protection locked="0"/>
    </xf>
    <xf numFmtId="0" fontId="9" fillId="0" borderId="51" xfId="0" applyNumberFormat="1" applyFont="1" applyFill="1" applyBorder="1" applyAlignment="1" applyProtection="1">
      <alignment horizontal="center" vertical="center"/>
      <protection locked="0"/>
    </xf>
    <xf numFmtId="0" fontId="9" fillId="0" borderId="49" xfId="0" applyNumberFormat="1" applyFont="1" applyFill="1" applyBorder="1" applyAlignment="1" applyProtection="1">
      <alignment horizontal="center" vertical="center"/>
      <protection locked="0"/>
    </xf>
    <xf numFmtId="164" fontId="9" fillId="0" borderId="51" xfId="18" applyNumberFormat="1" applyFont="1" applyFill="1" applyBorder="1" applyAlignment="1" applyProtection="1">
      <alignment vertical="center" wrapText="1"/>
      <protection locked="0"/>
    </xf>
    <xf numFmtId="0" fontId="9" fillId="0" borderId="76" xfId="0" applyNumberFormat="1" applyFont="1" applyFill="1" applyBorder="1" applyAlignment="1" applyProtection="1">
      <alignment horizontal="left" vertical="center"/>
      <protection locked="0"/>
    </xf>
    <xf numFmtId="0" fontId="13" fillId="0" borderId="77" xfId="0" applyFont="1" applyBorder="1" applyAlignment="1">
      <alignment horizontal="centerContinuous" vertical="center" wrapText="1"/>
    </xf>
    <xf numFmtId="0" fontId="6" fillId="0" borderId="78" xfId="0" applyFont="1" applyBorder="1" applyAlignment="1">
      <alignment horizontal="center" vertical="center"/>
    </xf>
    <xf numFmtId="0" fontId="7" fillId="0" borderId="79" xfId="0" applyNumberFormat="1" applyFont="1" applyFill="1" applyBorder="1" applyAlignment="1" applyProtection="1">
      <alignment horizontal="center" vertical="center"/>
      <protection locked="0"/>
    </xf>
    <xf numFmtId="3" fontId="8" fillId="0" borderId="44" xfId="0" applyNumberFormat="1" applyFont="1" applyFill="1" applyBorder="1" applyAlignment="1" applyProtection="1">
      <alignment vertical="center" wrapText="1"/>
      <protection locked="0"/>
    </xf>
    <xf numFmtId="3" fontId="8" fillId="0" borderId="80" xfId="0" applyNumberFormat="1" applyFont="1" applyFill="1" applyBorder="1" applyAlignment="1" applyProtection="1">
      <alignment vertical="center" wrapText="1"/>
      <protection locked="0"/>
    </xf>
    <xf numFmtId="3" fontId="9" fillId="0" borderId="78" xfId="0" applyNumberFormat="1" applyFont="1" applyFill="1" applyBorder="1" applyAlignment="1" applyProtection="1">
      <alignment vertical="center" wrapText="1"/>
      <protection locked="0"/>
    </xf>
    <xf numFmtId="0" fontId="8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7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0" fontId="17" fillId="0" borderId="4" xfId="0" applyNumberFormat="1" applyFont="1" applyFill="1" applyBorder="1" applyAlignment="1" applyProtection="1">
      <alignment horizontal="left" vertical="center" wrapText="1"/>
      <protection locked="0"/>
    </xf>
    <xf numFmtId="0" fontId="9" fillId="0" borderId="64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164" fontId="8" fillId="0" borderId="11" xfId="18" applyNumberFormat="1" applyFont="1" applyFill="1" applyBorder="1" applyAlignment="1" applyProtection="1">
      <alignment vertical="center" wrapText="1"/>
      <protection locked="0"/>
    </xf>
    <xf numFmtId="0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45" xfId="0" applyNumberFormat="1" applyFont="1" applyFill="1" applyBorder="1" applyAlignment="1" applyProtection="1">
      <alignment horizontal="center" vertical="center"/>
      <protection locked="0"/>
    </xf>
    <xf numFmtId="164" fontId="8" fillId="0" borderId="25" xfId="18" applyNumberFormat="1" applyFont="1" applyFill="1" applyBorder="1" applyAlignment="1" applyProtection="1">
      <alignment vertical="center" wrapText="1"/>
      <protection locked="0"/>
    </xf>
    <xf numFmtId="0" fontId="8" fillId="0" borderId="63" xfId="0" applyNumberFormat="1" applyFont="1" applyFill="1" applyBorder="1" applyAlignment="1" applyProtection="1">
      <alignment horizontal="center" vertical="center"/>
      <protection locked="0"/>
    </xf>
    <xf numFmtId="1" fontId="9" fillId="0" borderId="81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82" xfId="18" applyNumberFormat="1" applyFont="1" applyFill="1" applyBorder="1" applyAlignment="1" applyProtection="1">
      <alignment vertical="center" wrapText="1"/>
      <protection locked="0"/>
    </xf>
    <xf numFmtId="3" fontId="9" fillId="0" borderId="47" xfId="0" applyNumberFormat="1" applyFont="1" applyFill="1" applyBorder="1" applyAlignment="1" applyProtection="1">
      <alignment horizontal="right" vertical="center"/>
      <protection locked="0"/>
    </xf>
    <xf numFmtId="3" fontId="9" fillId="0" borderId="52" xfId="0" applyNumberFormat="1" applyFont="1" applyFill="1" applyBorder="1" applyAlignment="1" applyProtection="1">
      <alignment horizontal="right" vertical="center"/>
      <protection locked="0"/>
    </xf>
    <xf numFmtId="1" fontId="8" fillId="0" borderId="83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36" xfId="18" applyNumberFormat="1" applyFont="1" applyFill="1" applyBorder="1" applyAlignment="1" applyProtection="1">
      <alignment vertical="center" wrapText="1"/>
      <protection locked="0"/>
    </xf>
    <xf numFmtId="0" fontId="8" fillId="0" borderId="67" xfId="0" applyNumberFormat="1" applyFont="1" applyFill="1" applyBorder="1" applyAlignment="1" applyProtection="1">
      <alignment horizontal="center" vertical="center"/>
      <protection locked="0"/>
    </xf>
    <xf numFmtId="3" fontId="8" fillId="0" borderId="67" xfId="0" applyNumberFormat="1" applyFont="1" applyFill="1" applyBorder="1" applyAlignment="1" applyProtection="1">
      <alignment horizontal="right" vertical="center"/>
      <protection locked="0"/>
    </xf>
    <xf numFmtId="3" fontId="8" fillId="0" borderId="68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1" xfId="0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workbookViewId="0" topLeftCell="A1">
      <selection activeCell="D5" sqref="D5"/>
    </sheetView>
  </sheetViews>
  <sheetFormatPr defaultColWidth="9.00390625" defaultRowHeight="12.75"/>
  <cols>
    <col min="1" max="1" width="7.625" style="1" customWidth="1"/>
    <col min="2" max="2" width="38.625" style="1" customWidth="1"/>
    <col min="3" max="3" width="6.375" style="1" customWidth="1"/>
    <col min="4" max="4" width="16.25390625" style="1" customWidth="1"/>
    <col min="5" max="5" width="15.875" style="1" customWidth="1"/>
    <col min="6" max="16384" width="10.00390625" style="1" customWidth="1"/>
  </cols>
  <sheetData>
    <row r="1" ht="11.25" customHeight="1">
      <c r="D1" s="2" t="s">
        <v>0</v>
      </c>
    </row>
    <row r="2" spans="1:4" ht="11.25" customHeight="1">
      <c r="A2" s="3"/>
      <c r="B2" s="4"/>
      <c r="C2" s="5"/>
      <c r="D2" s="6" t="s">
        <v>103</v>
      </c>
    </row>
    <row r="3" spans="1:4" ht="11.25" customHeight="1">
      <c r="A3" s="3"/>
      <c r="B3" s="4"/>
      <c r="C3" s="5"/>
      <c r="D3" s="6" t="s">
        <v>1</v>
      </c>
    </row>
    <row r="4" spans="1:4" ht="14.25" customHeight="1">
      <c r="A4" s="3"/>
      <c r="B4" s="4"/>
      <c r="C4" s="5"/>
      <c r="D4" s="7" t="s">
        <v>104</v>
      </c>
    </row>
    <row r="5" spans="1:4" ht="15.75" customHeight="1">
      <c r="A5" s="3"/>
      <c r="B5" s="4"/>
      <c r="C5" s="5"/>
      <c r="D5" s="5"/>
    </row>
    <row r="6" spans="1:5" s="12" customFormat="1" ht="47.25" customHeight="1">
      <c r="A6" s="8" t="s">
        <v>46</v>
      </c>
      <c r="B6" s="9"/>
      <c r="C6" s="10"/>
      <c r="D6" s="10"/>
      <c r="E6" s="11"/>
    </row>
    <row r="7" spans="1:5" s="12" customFormat="1" ht="21.75" customHeight="1" thickBot="1">
      <c r="A7" s="8"/>
      <c r="B7" s="9"/>
      <c r="C7" s="10"/>
      <c r="D7" s="10"/>
      <c r="E7" s="13" t="s">
        <v>2</v>
      </c>
    </row>
    <row r="8" spans="1:5" s="16" customFormat="1" ht="21">
      <c r="A8" s="14" t="s">
        <v>3</v>
      </c>
      <c r="B8" s="251" t="s">
        <v>4</v>
      </c>
      <c r="C8" s="15" t="s">
        <v>5</v>
      </c>
      <c r="D8" s="70" t="s">
        <v>6</v>
      </c>
      <c r="E8" s="71"/>
    </row>
    <row r="9" spans="1:5" s="16" customFormat="1" ht="13.5" customHeight="1">
      <c r="A9" s="17" t="s">
        <v>7</v>
      </c>
      <c r="B9" s="252"/>
      <c r="C9" s="18" t="s">
        <v>8</v>
      </c>
      <c r="D9" s="123" t="s">
        <v>21</v>
      </c>
      <c r="E9" s="124" t="s">
        <v>9</v>
      </c>
    </row>
    <row r="10" spans="1:5" s="23" customFormat="1" ht="13.5" customHeight="1" thickBot="1">
      <c r="A10" s="19">
        <v>1</v>
      </c>
      <c r="B10" s="20">
        <v>2</v>
      </c>
      <c r="C10" s="20">
        <v>3</v>
      </c>
      <c r="D10" s="20">
        <v>4</v>
      </c>
      <c r="E10" s="94">
        <v>5</v>
      </c>
    </row>
    <row r="11" spans="1:5" s="82" customFormat="1" ht="21.75" customHeight="1" thickBot="1" thickTop="1">
      <c r="A11" s="178">
        <v>750</v>
      </c>
      <c r="B11" s="179" t="s">
        <v>41</v>
      </c>
      <c r="C11" s="180"/>
      <c r="D11" s="181">
        <f>D12+D15</f>
        <v>2050</v>
      </c>
      <c r="E11" s="182">
        <f>E12+E15</f>
        <v>2050</v>
      </c>
    </row>
    <row r="12" spans="1:5" s="82" customFormat="1" ht="18" customHeight="1" thickTop="1">
      <c r="A12" s="83">
        <v>75023</v>
      </c>
      <c r="B12" s="84" t="s">
        <v>42</v>
      </c>
      <c r="C12" s="85" t="s">
        <v>45</v>
      </c>
      <c r="D12" s="125">
        <f>D13</f>
        <v>2000</v>
      </c>
      <c r="E12" s="126">
        <f>E14</f>
        <v>2000</v>
      </c>
    </row>
    <row r="13" spans="1:5" s="27" customFormat="1" ht="17.25" customHeight="1">
      <c r="A13" s="81">
        <v>3020</v>
      </c>
      <c r="B13" s="86" t="s">
        <v>43</v>
      </c>
      <c r="C13" s="33"/>
      <c r="D13" s="127">
        <v>2000</v>
      </c>
      <c r="E13" s="128"/>
    </row>
    <row r="14" spans="1:5" s="27" customFormat="1" ht="30.75" customHeight="1">
      <c r="A14" s="81">
        <v>3040</v>
      </c>
      <c r="B14" s="86" t="s">
        <v>44</v>
      </c>
      <c r="C14" s="33"/>
      <c r="D14" s="127"/>
      <c r="E14" s="128">
        <v>2000</v>
      </c>
    </row>
    <row r="15" spans="1:5" s="27" customFormat="1" ht="20.25" customHeight="1">
      <c r="A15" s="120">
        <v>75095</v>
      </c>
      <c r="B15" s="213" t="s">
        <v>12</v>
      </c>
      <c r="C15" s="122" t="s">
        <v>100</v>
      </c>
      <c r="D15" s="143">
        <f>D17</f>
        <v>50</v>
      </c>
      <c r="E15" s="144">
        <f>E18</f>
        <v>50</v>
      </c>
    </row>
    <row r="16" spans="1:5" s="27" customFormat="1" ht="15" customHeight="1">
      <c r="A16" s="81"/>
      <c r="B16" s="233" t="s">
        <v>101</v>
      </c>
      <c r="C16" s="33"/>
      <c r="D16" s="127"/>
      <c r="E16" s="128"/>
    </row>
    <row r="17" spans="1:5" s="27" customFormat="1" ht="17.25" customHeight="1">
      <c r="A17" s="81">
        <v>4210</v>
      </c>
      <c r="B17" s="86" t="s">
        <v>38</v>
      </c>
      <c r="C17" s="33"/>
      <c r="D17" s="127">
        <v>50</v>
      </c>
      <c r="E17" s="128"/>
    </row>
    <row r="18" spans="1:5" s="27" customFormat="1" ht="31.5" customHeight="1" thickBot="1">
      <c r="A18" s="81">
        <v>4740</v>
      </c>
      <c r="B18" s="61" t="s">
        <v>53</v>
      </c>
      <c r="C18" s="33"/>
      <c r="D18" s="127"/>
      <c r="E18" s="128">
        <v>50</v>
      </c>
    </row>
    <row r="19" spans="1:5" s="54" customFormat="1" ht="34.5" customHeight="1" thickBot="1" thickTop="1">
      <c r="A19" s="66">
        <v>754</v>
      </c>
      <c r="B19" s="67" t="s">
        <v>15</v>
      </c>
      <c r="C19" s="38" t="s">
        <v>16</v>
      </c>
      <c r="D19" s="129"/>
      <c r="E19" s="130">
        <f>E20</f>
        <v>8000</v>
      </c>
    </row>
    <row r="20" spans="1:5" s="54" customFormat="1" ht="18.75" customHeight="1" thickTop="1">
      <c r="A20" s="56">
        <v>75414</v>
      </c>
      <c r="B20" s="57" t="s">
        <v>18</v>
      </c>
      <c r="C20" s="58"/>
      <c r="D20" s="131"/>
      <c r="E20" s="132">
        <f>E21</f>
        <v>8000</v>
      </c>
    </row>
    <row r="21" spans="1:5" s="54" customFormat="1" ht="20.25" customHeight="1" thickBot="1">
      <c r="A21" s="60">
        <v>4300</v>
      </c>
      <c r="B21" s="61" t="s">
        <v>17</v>
      </c>
      <c r="C21" s="62"/>
      <c r="D21" s="133"/>
      <c r="E21" s="134">
        <v>8000</v>
      </c>
    </row>
    <row r="22" spans="1:5" s="54" customFormat="1" ht="21" customHeight="1" thickBot="1" thickTop="1">
      <c r="A22" s="66">
        <v>757</v>
      </c>
      <c r="B22" s="67" t="s">
        <v>23</v>
      </c>
      <c r="C22" s="38" t="s">
        <v>24</v>
      </c>
      <c r="D22" s="129">
        <f>D23</f>
        <v>100000</v>
      </c>
      <c r="E22" s="130">
        <f>E23</f>
        <v>100000</v>
      </c>
    </row>
    <row r="23" spans="1:5" s="54" customFormat="1" ht="31.5" customHeight="1" thickTop="1">
      <c r="A23" s="56">
        <v>75702</v>
      </c>
      <c r="B23" s="57" t="s">
        <v>25</v>
      </c>
      <c r="C23" s="58"/>
      <c r="D23" s="131">
        <f>D25</f>
        <v>100000</v>
      </c>
      <c r="E23" s="132">
        <f>E24</f>
        <v>100000</v>
      </c>
    </row>
    <row r="24" spans="1:5" s="54" customFormat="1" ht="20.25" customHeight="1">
      <c r="A24" s="64">
        <v>4300</v>
      </c>
      <c r="B24" s="72" t="s">
        <v>17</v>
      </c>
      <c r="C24" s="62"/>
      <c r="D24" s="133"/>
      <c r="E24" s="134">
        <v>100000</v>
      </c>
    </row>
    <row r="25" spans="1:5" s="54" customFormat="1" ht="44.25" customHeight="1" thickBot="1">
      <c r="A25" s="64">
        <v>8070</v>
      </c>
      <c r="B25" s="72" t="s">
        <v>26</v>
      </c>
      <c r="C25" s="62"/>
      <c r="D25" s="133">
        <v>100000</v>
      </c>
      <c r="E25" s="134"/>
    </row>
    <row r="26" spans="1:5" s="54" customFormat="1" ht="22.5" customHeight="1" thickBot="1" thickTop="1">
      <c r="A26" s="66">
        <v>801</v>
      </c>
      <c r="B26" s="67" t="s">
        <v>34</v>
      </c>
      <c r="C26" s="38" t="s">
        <v>35</v>
      </c>
      <c r="D26" s="129">
        <f>D27+D44+D50+D56+D64+D70</f>
        <v>111200</v>
      </c>
      <c r="E26" s="130">
        <f>E27+E44+E50+E56+E64+E70</f>
        <v>122460</v>
      </c>
    </row>
    <row r="27" spans="1:5" s="54" customFormat="1" ht="17.25" customHeight="1" thickTop="1">
      <c r="A27" s="56">
        <v>80101</v>
      </c>
      <c r="B27" s="57" t="s">
        <v>63</v>
      </c>
      <c r="C27" s="112"/>
      <c r="D27" s="135">
        <f>SUM(D28:D43)</f>
        <v>35790</v>
      </c>
      <c r="E27" s="136">
        <f>SUM(E28:E43)</f>
        <v>38570</v>
      </c>
    </row>
    <row r="28" spans="1:5" s="54" customFormat="1" ht="17.25" customHeight="1">
      <c r="A28" s="34">
        <v>4010</v>
      </c>
      <c r="B28" s="35" t="s">
        <v>60</v>
      </c>
      <c r="C28" s="113"/>
      <c r="D28" s="137"/>
      <c r="E28" s="138">
        <v>6710</v>
      </c>
    </row>
    <row r="29" spans="1:5" s="54" customFormat="1" ht="18" customHeight="1">
      <c r="A29" s="34">
        <v>4110</v>
      </c>
      <c r="B29" s="35" t="s">
        <v>32</v>
      </c>
      <c r="C29" s="109"/>
      <c r="D29" s="127">
        <v>15490</v>
      </c>
      <c r="E29" s="128"/>
    </row>
    <row r="30" spans="1:5" s="54" customFormat="1" ht="16.5" customHeight="1">
      <c r="A30" s="34">
        <v>4120</v>
      </c>
      <c r="B30" s="35" t="s">
        <v>33</v>
      </c>
      <c r="C30" s="109"/>
      <c r="D30" s="127"/>
      <c r="E30" s="128">
        <v>4220</v>
      </c>
    </row>
    <row r="31" spans="1:5" s="54" customFormat="1" ht="16.5" customHeight="1">
      <c r="A31" s="34">
        <v>4210</v>
      </c>
      <c r="B31" s="35" t="s">
        <v>64</v>
      </c>
      <c r="C31" s="109"/>
      <c r="D31" s="127"/>
      <c r="E31" s="128">
        <v>21650</v>
      </c>
    </row>
    <row r="32" spans="1:5" s="54" customFormat="1" ht="27" customHeight="1">
      <c r="A32" s="34">
        <v>4240</v>
      </c>
      <c r="B32" s="35" t="s">
        <v>65</v>
      </c>
      <c r="C32" s="109"/>
      <c r="D32" s="127"/>
      <c r="E32" s="128">
        <v>500</v>
      </c>
    </row>
    <row r="33" spans="1:5" s="114" customFormat="1" ht="16.5" customHeight="1">
      <c r="A33" s="60">
        <v>4260</v>
      </c>
      <c r="B33" s="61" t="s">
        <v>52</v>
      </c>
      <c r="C33" s="62"/>
      <c r="D33" s="127"/>
      <c r="E33" s="128">
        <v>2190</v>
      </c>
    </row>
    <row r="34" spans="1:5" s="114" customFormat="1" ht="17.25" customHeight="1">
      <c r="A34" s="199">
        <v>4280</v>
      </c>
      <c r="B34" s="200" t="s">
        <v>66</v>
      </c>
      <c r="C34" s="119"/>
      <c r="D34" s="141">
        <v>800</v>
      </c>
      <c r="E34" s="142"/>
    </row>
    <row r="35" spans="1:5" s="114" customFormat="1" ht="16.5" customHeight="1">
      <c r="A35" s="60">
        <v>4300</v>
      </c>
      <c r="B35" s="61" t="s">
        <v>17</v>
      </c>
      <c r="C35" s="62"/>
      <c r="D35" s="127"/>
      <c r="E35" s="128">
        <v>3000</v>
      </c>
    </row>
    <row r="36" spans="1:5" s="114" customFormat="1" ht="16.5" customHeight="1">
      <c r="A36" s="60">
        <v>4350</v>
      </c>
      <c r="B36" s="61" t="s">
        <v>67</v>
      </c>
      <c r="C36" s="62"/>
      <c r="D36" s="127">
        <v>2100</v>
      </c>
      <c r="E36" s="128"/>
    </row>
    <row r="37" spans="1:5" s="114" customFormat="1" ht="30" customHeight="1">
      <c r="A37" s="60">
        <v>4370</v>
      </c>
      <c r="B37" s="61" t="s">
        <v>68</v>
      </c>
      <c r="C37" s="62"/>
      <c r="D37" s="127">
        <v>2000</v>
      </c>
      <c r="E37" s="128"/>
    </row>
    <row r="38" spans="1:5" s="114" customFormat="1" ht="28.5" customHeight="1">
      <c r="A38" s="60">
        <v>4390</v>
      </c>
      <c r="B38" s="61" t="s">
        <v>69</v>
      </c>
      <c r="C38" s="62"/>
      <c r="D38" s="127"/>
      <c r="E38" s="128">
        <v>300</v>
      </c>
    </row>
    <row r="39" spans="1:5" s="114" customFormat="1" ht="17.25" customHeight="1">
      <c r="A39" s="60">
        <v>4410</v>
      </c>
      <c r="B39" s="61" t="s">
        <v>70</v>
      </c>
      <c r="C39" s="62"/>
      <c r="D39" s="127">
        <v>800</v>
      </c>
      <c r="E39" s="128"/>
    </row>
    <row r="40" spans="1:5" s="114" customFormat="1" ht="16.5" customHeight="1">
      <c r="A40" s="34">
        <v>4440</v>
      </c>
      <c r="B40" s="35" t="s">
        <v>61</v>
      </c>
      <c r="C40" s="62"/>
      <c r="D40" s="127">
        <v>3100</v>
      </c>
      <c r="E40" s="128"/>
    </row>
    <row r="41" spans="1:5" s="114" customFormat="1" ht="31.5" customHeight="1">
      <c r="A41" s="60">
        <v>4700</v>
      </c>
      <c r="B41" s="61" t="s">
        <v>71</v>
      </c>
      <c r="C41" s="62"/>
      <c r="D41" s="127">
        <v>1000</v>
      </c>
      <c r="E41" s="128"/>
    </row>
    <row r="42" spans="1:5" s="114" customFormat="1" ht="32.25" customHeight="1">
      <c r="A42" s="60">
        <v>4740</v>
      </c>
      <c r="B42" s="61" t="s">
        <v>53</v>
      </c>
      <c r="C42" s="62"/>
      <c r="D42" s="127">
        <v>6000</v>
      </c>
      <c r="E42" s="128"/>
    </row>
    <row r="43" spans="1:5" s="114" customFormat="1" ht="30">
      <c r="A43" s="60">
        <v>4750</v>
      </c>
      <c r="B43" s="61" t="s">
        <v>72</v>
      </c>
      <c r="C43" s="62"/>
      <c r="D43" s="127">
        <v>4500</v>
      </c>
      <c r="E43" s="128"/>
    </row>
    <row r="44" spans="1:5" s="114" customFormat="1" ht="28.5">
      <c r="A44" s="115">
        <v>80103</v>
      </c>
      <c r="B44" s="116" t="s">
        <v>73</v>
      </c>
      <c r="C44" s="30"/>
      <c r="D44" s="139">
        <f>SUM(D45:D49)</f>
        <v>6910</v>
      </c>
      <c r="E44" s="140">
        <f>SUM(E45:E49)</f>
        <v>2760</v>
      </c>
    </row>
    <row r="45" spans="1:5" s="114" customFormat="1" ht="17.25" customHeight="1">
      <c r="A45" s="34">
        <v>4010</v>
      </c>
      <c r="B45" s="35" t="s">
        <v>60</v>
      </c>
      <c r="C45" s="62"/>
      <c r="D45" s="127">
        <v>6710</v>
      </c>
      <c r="E45" s="128"/>
    </row>
    <row r="46" spans="1:5" s="114" customFormat="1" ht="16.5" customHeight="1">
      <c r="A46" s="34">
        <v>4110</v>
      </c>
      <c r="B46" s="35" t="s">
        <v>32</v>
      </c>
      <c r="C46" s="62"/>
      <c r="D46" s="127"/>
      <c r="E46" s="128">
        <v>720</v>
      </c>
    </row>
    <row r="47" spans="1:5" s="114" customFormat="1" ht="17.25" customHeight="1">
      <c r="A47" s="34">
        <v>4120</v>
      </c>
      <c r="B47" s="35" t="s">
        <v>33</v>
      </c>
      <c r="C47" s="62"/>
      <c r="D47" s="127"/>
      <c r="E47" s="128">
        <v>40</v>
      </c>
    </row>
    <row r="48" spans="1:5" s="114" customFormat="1" ht="17.25" customHeight="1">
      <c r="A48" s="34">
        <v>4210</v>
      </c>
      <c r="B48" s="35" t="s">
        <v>38</v>
      </c>
      <c r="C48" s="62"/>
      <c r="D48" s="127"/>
      <c r="E48" s="128">
        <v>2000</v>
      </c>
    </row>
    <row r="49" spans="1:5" s="114" customFormat="1" ht="15.75" customHeight="1">
      <c r="A49" s="117">
        <v>4440</v>
      </c>
      <c r="B49" s="118" t="s">
        <v>61</v>
      </c>
      <c r="C49" s="119"/>
      <c r="D49" s="141">
        <v>200</v>
      </c>
      <c r="E49" s="142"/>
    </row>
    <row r="50" spans="1:5" s="54" customFormat="1" ht="18.75" customHeight="1">
      <c r="A50" s="120">
        <v>80104</v>
      </c>
      <c r="B50" s="121" t="s">
        <v>36</v>
      </c>
      <c r="C50" s="122"/>
      <c r="D50" s="143">
        <f>D51+D52</f>
        <v>5500</v>
      </c>
      <c r="E50" s="144">
        <f>E51+E52</f>
        <v>5500</v>
      </c>
    </row>
    <row r="51" spans="1:5" s="54" customFormat="1" ht="28.5" customHeight="1">
      <c r="A51" s="64">
        <v>2510</v>
      </c>
      <c r="B51" s="72" t="s">
        <v>37</v>
      </c>
      <c r="C51" s="62"/>
      <c r="D51" s="133">
        <v>5500</v>
      </c>
      <c r="E51" s="134"/>
    </row>
    <row r="52" spans="1:5" s="54" customFormat="1" ht="60" customHeight="1">
      <c r="A52" s="64">
        <v>6210</v>
      </c>
      <c r="B52" s="72" t="s">
        <v>81</v>
      </c>
      <c r="C52" s="62"/>
      <c r="D52" s="133"/>
      <c r="E52" s="134">
        <v>5500</v>
      </c>
    </row>
    <row r="53" spans="1:5" s="27" customFormat="1" ht="21.75" customHeight="1" hidden="1" thickBot="1" thickTop="1">
      <c r="A53" s="24">
        <v>852</v>
      </c>
      <c r="B53" s="25" t="s">
        <v>10</v>
      </c>
      <c r="C53" s="26" t="s">
        <v>11</v>
      </c>
      <c r="D53" s="145">
        <f>D54</f>
        <v>0</v>
      </c>
      <c r="E53" s="146"/>
    </row>
    <row r="54" spans="1:5" s="27" customFormat="1" ht="18" customHeight="1" hidden="1" thickTop="1">
      <c r="A54" s="28">
        <v>85295</v>
      </c>
      <c r="B54" s="29" t="s">
        <v>12</v>
      </c>
      <c r="C54" s="30"/>
      <c r="D54" s="139">
        <f>D55</f>
        <v>0</v>
      </c>
      <c r="E54" s="140"/>
    </row>
    <row r="55" spans="1:5" s="27" customFormat="1" ht="29.25" customHeight="1" hidden="1" thickBot="1">
      <c r="A55" s="34">
        <v>3110</v>
      </c>
      <c r="B55" s="35" t="s">
        <v>22</v>
      </c>
      <c r="C55" s="33"/>
      <c r="D55" s="127"/>
      <c r="E55" s="128"/>
    </row>
    <row r="56" spans="1:5" s="27" customFormat="1" ht="20.25" customHeight="1">
      <c r="A56" s="28">
        <v>80110</v>
      </c>
      <c r="B56" s="29" t="s">
        <v>74</v>
      </c>
      <c r="C56" s="30"/>
      <c r="D56" s="139">
        <f>SUM(D57:D63)</f>
        <v>27610</v>
      </c>
      <c r="E56" s="140">
        <f>SUM(E57:E63)</f>
        <v>31520</v>
      </c>
    </row>
    <row r="57" spans="1:5" s="27" customFormat="1" ht="17.25" customHeight="1">
      <c r="A57" s="34">
        <v>4010</v>
      </c>
      <c r="B57" s="35" t="s">
        <v>60</v>
      </c>
      <c r="C57" s="33"/>
      <c r="D57" s="127"/>
      <c r="E57" s="128">
        <v>12620</v>
      </c>
    </row>
    <row r="58" spans="1:5" s="27" customFormat="1" ht="18.75" customHeight="1">
      <c r="A58" s="34">
        <v>4110</v>
      </c>
      <c r="B58" s="35" t="s">
        <v>32</v>
      </c>
      <c r="C58" s="33"/>
      <c r="D58" s="127">
        <v>18640</v>
      </c>
      <c r="E58" s="128"/>
    </row>
    <row r="59" spans="1:5" s="27" customFormat="1" ht="15.75" customHeight="1">
      <c r="A59" s="34">
        <v>4120</v>
      </c>
      <c r="B59" s="35" t="s">
        <v>33</v>
      </c>
      <c r="C59" s="33"/>
      <c r="D59" s="127"/>
      <c r="E59" s="128">
        <v>1890</v>
      </c>
    </row>
    <row r="60" spans="1:5" s="27" customFormat="1" ht="16.5" customHeight="1">
      <c r="A60" s="34">
        <v>4210</v>
      </c>
      <c r="B60" s="35" t="s">
        <v>64</v>
      </c>
      <c r="C60" s="33"/>
      <c r="D60" s="127"/>
      <c r="E60" s="128">
        <v>8810</v>
      </c>
    </row>
    <row r="61" spans="1:5" s="27" customFormat="1" ht="14.25" customHeight="1">
      <c r="A61" s="60">
        <v>4260</v>
      </c>
      <c r="B61" s="61" t="s">
        <v>52</v>
      </c>
      <c r="C61" s="33"/>
      <c r="D61" s="127">
        <v>5470</v>
      </c>
      <c r="E61" s="128"/>
    </row>
    <row r="62" spans="1:5" s="27" customFormat="1" ht="17.25" customHeight="1">
      <c r="A62" s="64">
        <v>4300</v>
      </c>
      <c r="B62" s="72" t="s">
        <v>17</v>
      </c>
      <c r="C62" s="33"/>
      <c r="D62" s="127">
        <v>3500</v>
      </c>
      <c r="E62" s="128"/>
    </row>
    <row r="63" spans="1:5" s="27" customFormat="1" ht="13.5" customHeight="1">
      <c r="A63" s="34">
        <v>4440</v>
      </c>
      <c r="B63" s="35" t="s">
        <v>61</v>
      </c>
      <c r="C63" s="33"/>
      <c r="D63" s="127"/>
      <c r="E63" s="128">
        <v>8200</v>
      </c>
    </row>
    <row r="64" spans="1:5" s="27" customFormat="1" ht="22.5" customHeight="1">
      <c r="A64" s="28">
        <v>80146</v>
      </c>
      <c r="B64" s="29" t="s">
        <v>75</v>
      </c>
      <c r="C64" s="30"/>
      <c r="D64" s="139">
        <f>SUM(D65:D69)</f>
        <v>15910</v>
      </c>
      <c r="E64" s="140">
        <f>SUM(E65:E69)</f>
        <v>300</v>
      </c>
    </row>
    <row r="65" spans="1:5" s="27" customFormat="1" ht="18" customHeight="1">
      <c r="A65" s="34">
        <v>4010</v>
      </c>
      <c r="B65" s="35" t="s">
        <v>60</v>
      </c>
      <c r="C65" s="33"/>
      <c r="D65" s="127">
        <v>12620</v>
      </c>
      <c r="E65" s="128"/>
    </row>
    <row r="66" spans="1:5" s="27" customFormat="1" ht="18" customHeight="1">
      <c r="A66" s="34">
        <v>4110</v>
      </c>
      <c r="B66" s="35" t="s">
        <v>32</v>
      </c>
      <c r="C66" s="33"/>
      <c r="D66" s="127">
        <v>2620</v>
      </c>
      <c r="E66" s="128"/>
    </row>
    <row r="67" spans="1:5" s="27" customFormat="1" ht="17.25" customHeight="1">
      <c r="A67" s="34">
        <v>4120</v>
      </c>
      <c r="B67" s="35" t="s">
        <v>33</v>
      </c>
      <c r="C67" s="33"/>
      <c r="D67" s="127">
        <v>370</v>
      </c>
      <c r="E67" s="128"/>
    </row>
    <row r="68" spans="1:5" s="27" customFormat="1" ht="18.75" customHeight="1">
      <c r="A68" s="218">
        <v>4300</v>
      </c>
      <c r="B68" s="205" t="s">
        <v>17</v>
      </c>
      <c r="C68" s="217"/>
      <c r="D68" s="141"/>
      <c r="E68" s="142">
        <v>300</v>
      </c>
    </row>
    <row r="69" spans="1:5" s="27" customFormat="1" ht="16.5" customHeight="1">
      <c r="A69" s="34">
        <v>4410</v>
      </c>
      <c r="B69" s="35" t="s">
        <v>70</v>
      </c>
      <c r="C69" s="33"/>
      <c r="D69" s="127">
        <v>300</v>
      </c>
      <c r="E69" s="128"/>
    </row>
    <row r="70" spans="1:5" s="41" customFormat="1" ht="18.75" customHeight="1">
      <c r="A70" s="165">
        <v>80195</v>
      </c>
      <c r="B70" s="166" t="s">
        <v>12</v>
      </c>
      <c r="C70" s="122"/>
      <c r="D70" s="143">
        <f>SUM(D71:D76)</f>
        <v>19480</v>
      </c>
      <c r="E70" s="144">
        <f>SUM(E71:E76)</f>
        <v>43810</v>
      </c>
    </row>
    <row r="71" spans="1:5" s="168" customFormat="1" ht="18.75" customHeight="1">
      <c r="A71" s="241">
        <v>4110</v>
      </c>
      <c r="B71" s="242" t="s">
        <v>32</v>
      </c>
      <c r="C71" s="229"/>
      <c r="D71" s="243">
        <v>40</v>
      </c>
      <c r="E71" s="244">
        <v>1600</v>
      </c>
    </row>
    <row r="72" spans="1:5" s="168" customFormat="1" ht="18" customHeight="1">
      <c r="A72" s="167">
        <v>4120</v>
      </c>
      <c r="B72" s="35" t="s">
        <v>33</v>
      </c>
      <c r="C72" s="62"/>
      <c r="D72" s="133"/>
      <c r="E72" s="134">
        <f>50+200</f>
        <v>250</v>
      </c>
    </row>
    <row r="73" spans="1:5" s="168" customFormat="1" ht="18.75" customHeight="1">
      <c r="A73" s="167">
        <v>4170</v>
      </c>
      <c r="B73" s="35" t="s">
        <v>76</v>
      </c>
      <c r="C73" s="62"/>
      <c r="D73" s="133"/>
      <c r="E73" s="134">
        <v>600</v>
      </c>
    </row>
    <row r="74" spans="1:5" s="168" customFormat="1" ht="17.25" customHeight="1">
      <c r="A74" s="167">
        <v>4300</v>
      </c>
      <c r="B74" s="72" t="s">
        <v>17</v>
      </c>
      <c r="C74" s="62"/>
      <c r="D74" s="133"/>
      <c r="E74" s="134">
        <v>30240</v>
      </c>
    </row>
    <row r="75" spans="1:5" s="168" customFormat="1" ht="18" customHeight="1">
      <c r="A75" s="167">
        <v>4300</v>
      </c>
      <c r="B75" s="72" t="s">
        <v>77</v>
      </c>
      <c r="C75" s="62"/>
      <c r="D75" s="133">
        <v>8320</v>
      </c>
      <c r="E75" s="134"/>
    </row>
    <row r="76" spans="1:5" s="174" customFormat="1" ht="32.25" customHeight="1">
      <c r="A76" s="169"/>
      <c r="B76" s="170" t="s">
        <v>78</v>
      </c>
      <c r="C76" s="171"/>
      <c r="D76" s="172">
        <f>SUM(D77:D81)</f>
        <v>11120</v>
      </c>
      <c r="E76" s="173">
        <f>SUM(E77:E81)</f>
        <v>11120</v>
      </c>
    </row>
    <row r="77" spans="1:5" s="168" customFormat="1" ht="18" customHeight="1">
      <c r="A77" s="167">
        <v>4210</v>
      </c>
      <c r="B77" s="35" t="s">
        <v>64</v>
      </c>
      <c r="C77" s="62"/>
      <c r="D77" s="133"/>
      <c r="E77" s="134">
        <v>10000</v>
      </c>
    </row>
    <row r="78" spans="1:5" s="168" customFormat="1" ht="17.25" customHeight="1">
      <c r="A78" s="167">
        <v>4280</v>
      </c>
      <c r="B78" s="61" t="s">
        <v>66</v>
      </c>
      <c r="C78" s="62"/>
      <c r="D78" s="133"/>
      <c r="E78" s="134">
        <v>120</v>
      </c>
    </row>
    <row r="79" spans="1:5" s="168" customFormat="1" ht="32.25" customHeight="1">
      <c r="A79" s="167">
        <v>4740</v>
      </c>
      <c r="B79" s="61" t="s">
        <v>53</v>
      </c>
      <c r="C79" s="62"/>
      <c r="D79" s="133"/>
      <c r="E79" s="134">
        <v>1000</v>
      </c>
    </row>
    <row r="80" spans="1:5" s="168" customFormat="1" ht="30.75" customHeight="1">
      <c r="A80" s="167">
        <v>4750</v>
      </c>
      <c r="B80" s="61" t="s">
        <v>72</v>
      </c>
      <c r="C80" s="62"/>
      <c r="D80" s="133">
        <v>1120</v>
      </c>
      <c r="E80" s="134"/>
    </row>
    <row r="81" spans="1:5" s="168" customFormat="1" ht="31.5" customHeight="1" thickBot="1">
      <c r="A81" s="167">
        <v>6060</v>
      </c>
      <c r="B81" s="35" t="s">
        <v>79</v>
      </c>
      <c r="C81" s="62"/>
      <c r="D81" s="133">
        <v>10000</v>
      </c>
      <c r="E81" s="134"/>
    </row>
    <row r="82" spans="1:5" s="168" customFormat="1" ht="24.75" customHeight="1" thickBot="1" thickTop="1">
      <c r="A82" s="36">
        <v>851</v>
      </c>
      <c r="B82" s="37" t="s">
        <v>97</v>
      </c>
      <c r="C82" s="38" t="s">
        <v>99</v>
      </c>
      <c r="D82" s="129">
        <f>D83</f>
        <v>240</v>
      </c>
      <c r="E82" s="130">
        <f>E83</f>
        <v>240</v>
      </c>
    </row>
    <row r="83" spans="1:5" s="168" customFormat="1" ht="20.25" customHeight="1" thickTop="1">
      <c r="A83" s="110">
        <v>85154</v>
      </c>
      <c r="B83" s="111" t="s">
        <v>98</v>
      </c>
      <c r="C83" s="58"/>
      <c r="D83" s="131">
        <f>D84</f>
        <v>240</v>
      </c>
      <c r="E83" s="132">
        <f>E85</f>
        <v>240</v>
      </c>
    </row>
    <row r="84" spans="1:5" s="168" customFormat="1" ht="17.25" customHeight="1">
      <c r="A84" s="167">
        <v>4300</v>
      </c>
      <c r="B84" s="35" t="s">
        <v>17</v>
      </c>
      <c r="C84" s="62"/>
      <c r="D84" s="133">
        <v>240</v>
      </c>
      <c r="E84" s="134"/>
    </row>
    <row r="85" spans="1:5" s="168" customFormat="1" ht="30.75" customHeight="1" thickBot="1">
      <c r="A85" s="167">
        <v>4750</v>
      </c>
      <c r="B85" s="61" t="s">
        <v>72</v>
      </c>
      <c r="C85" s="62"/>
      <c r="D85" s="133"/>
      <c r="E85" s="134">
        <v>240</v>
      </c>
    </row>
    <row r="86" spans="1:5" s="54" customFormat="1" ht="37.5" customHeight="1" thickBot="1" thickTop="1">
      <c r="A86" s="66">
        <v>854</v>
      </c>
      <c r="B86" s="67" t="s">
        <v>58</v>
      </c>
      <c r="C86" s="38" t="s">
        <v>35</v>
      </c>
      <c r="D86" s="129">
        <f>D87+D92+D95</f>
        <v>17645</v>
      </c>
      <c r="E86" s="130">
        <f>E87+E92+E95</f>
        <v>17645</v>
      </c>
    </row>
    <row r="87" spans="1:5" s="54" customFormat="1" ht="20.25" customHeight="1" thickTop="1">
      <c r="A87" s="56">
        <v>85401</v>
      </c>
      <c r="B87" s="57" t="s">
        <v>59</v>
      </c>
      <c r="C87" s="58"/>
      <c r="D87" s="131">
        <f>SUM(D88:D91)</f>
        <v>16900</v>
      </c>
      <c r="E87" s="132"/>
    </row>
    <row r="88" spans="1:5" s="27" customFormat="1" ht="18" customHeight="1">
      <c r="A88" s="34">
        <v>4010</v>
      </c>
      <c r="B88" s="35" t="s">
        <v>60</v>
      </c>
      <c r="C88" s="33"/>
      <c r="D88" s="127">
        <v>7800</v>
      </c>
      <c r="E88" s="128"/>
    </row>
    <row r="89" spans="1:5" s="27" customFormat="1" ht="16.5" customHeight="1">
      <c r="A89" s="34">
        <v>4110</v>
      </c>
      <c r="B89" s="35" t="s">
        <v>32</v>
      </c>
      <c r="C89" s="33"/>
      <c r="D89" s="127">
        <v>7600</v>
      </c>
      <c r="E89" s="128"/>
    </row>
    <row r="90" spans="1:5" s="27" customFormat="1" ht="19.5" customHeight="1">
      <c r="A90" s="34">
        <v>4120</v>
      </c>
      <c r="B90" s="35" t="s">
        <v>33</v>
      </c>
      <c r="C90" s="33"/>
      <c r="D90" s="127">
        <v>1200</v>
      </c>
      <c r="E90" s="128"/>
    </row>
    <row r="91" spans="1:5" s="27" customFormat="1" ht="15.75" customHeight="1">
      <c r="A91" s="34">
        <v>4440</v>
      </c>
      <c r="B91" s="35" t="s">
        <v>61</v>
      </c>
      <c r="C91" s="33"/>
      <c r="D91" s="127">
        <v>300</v>
      </c>
      <c r="E91" s="128"/>
    </row>
    <row r="92" spans="1:5" s="27" customFormat="1" ht="19.5" customHeight="1">
      <c r="A92" s="28">
        <v>85415</v>
      </c>
      <c r="B92" s="29" t="s">
        <v>62</v>
      </c>
      <c r="C92" s="30"/>
      <c r="D92" s="139">
        <f>SUM(D93:D94)</f>
        <v>745</v>
      </c>
      <c r="E92" s="140">
        <f>SUM(E93:E94)</f>
        <v>745</v>
      </c>
    </row>
    <row r="93" spans="1:5" s="27" customFormat="1" ht="17.25" customHeight="1">
      <c r="A93" s="34">
        <v>4210</v>
      </c>
      <c r="B93" s="35" t="s">
        <v>64</v>
      </c>
      <c r="C93" s="33"/>
      <c r="D93" s="127">
        <v>250</v>
      </c>
      <c r="E93" s="128">
        <v>250</v>
      </c>
    </row>
    <row r="94" spans="1:5" s="27" customFormat="1" ht="28.5" customHeight="1">
      <c r="A94" s="34">
        <v>4240</v>
      </c>
      <c r="B94" s="35" t="s">
        <v>65</v>
      </c>
      <c r="C94" s="33"/>
      <c r="D94" s="127">
        <v>495</v>
      </c>
      <c r="E94" s="128">
        <v>495</v>
      </c>
    </row>
    <row r="95" spans="1:5" s="27" customFormat="1" ht="19.5" customHeight="1">
      <c r="A95" s="28">
        <v>85495</v>
      </c>
      <c r="B95" s="29" t="s">
        <v>12</v>
      </c>
      <c r="C95" s="30"/>
      <c r="D95" s="139"/>
      <c r="E95" s="140">
        <f>E96+E97</f>
        <v>16900</v>
      </c>
    </row>
    <row r="96" spans="1:5" s="27" customFormat="1" ht="25.5" customHeight="1">
      <c r="A96" s="34">
        <v>4010</v>
      </c>
      <c r="B96" s="35" t="s">
        <v>80</v>
      </c>
      <c r="C96" s="33"/>
      <c r="D96" s="127"/>
      <c r="E96" s="128">
        <v>7800</v>
      </c>
    </row>
    <row r="97" spans="1:5" s="27" customFormat="1" ht="18.75" customHeight="1">
      <c r="A97" s="117">
        <v>4300</v>
      </c>
      <c r="B97" s="118" t="s">
        <v>17</v>
      </c>
      <c r="C97" s="217"/>
      <c r="D97" s="141"/>
      <c r="E97" s="142">
        <v>9100</v>
      </c>
    </row>
    <row r="98" spans="1:5" s="41" customFormat="1" ht="33" customHeight="1" thickBot="1">
      <c r="A98" s="245">
        <v>921</v>
      </c>
      <c r="B98" s="246" t="s">
        <v>27</v>
      </c>
      <c r="C98" s="247"/>
      <c r="D98" s="248">
        <f>D102+D99</f>
        <v>2060</v>
      </c>
      <c r="E98" s="249">
        <f>E102+E99</f>
        <v>2060</v>
      </c>
    </row>
    <row r="99" spans="1:5" s="41" customFormat="1" ht="20.25" customHeight="1" thickTop="1">
      <c r="A99" s="110">
        <v>92105</v>
      </c>
      <c r="B99" s="111" t="s">
        <v>56</v>
      </c>
      <c r="C99" s="58" t="s">
        <v>11</v>
      </c>
      <c r="D99" s="131">
        <f>D100</f>
        <v>160</v>
      </c>
      <c r="E99" s="132">
        <f>E101</f>
        <v>160</v>
      </c>
    </row>
    <row r="100" spans="1:5" s="27" customFormat="1" ht="17.25" customHeight="1">
      <c r="A100" s="34">
        <v>4300</v>
      </c>
      <c r="B100" s="32" t="s">
        <v>17</v>
      </c>
      <c r="C100" s="33"/>
      <c r="D100" s="127">
        <v>160</v>
      </c>
      <c r="E100" s="128"/>
    </row>
    <row r="101" spans="1:5" s="27" customFormat="1" ht="16.5" customHeight="1">
      <c r="A101" s="117">
        <v>4430</v>
      </c>
      <c r="B101" s="216" t="s">
        <v>57</v>
      </c>
      <c r="C101" s="217"/>
      <c r="D101" s="141"/>
      <c r="E101" s="142">
        <v>160</v>
      </c>
    </row>
    <row r="102" spans="1:5" s="27" customFormat="1" ht="21.75" customHeight="1">
      <c r="A102" s="42">
        <v>92195</v>
      </c>
      <c r="B102" s="29" t="s">
        <v>12</v>
      </c>
      <c r="C102" s="30" t="s">
        <v>28</v>
      </c>
      <c r="D102" s="139">
        <f>D106</f>
        <v>1900</v>
      </c>
      <c r="E102" s="140">
        <f>SUM(E103:E107)</f>
        <v>1900</v>
      </c>
    </row>
    <row r="103" spans="1:5" s="27" customFormat="1" ht="16.5" customHeight="1">
      <c r="A103" s="31"/>
      <c r="B103" s="176" t="s">
        <v>29</v>
      </c>
      <c r="C103" s="33"/>
      <c r="D103" s="127"/>
      <c r="E103" s="128"/>
    </row>
    <row r="104" spans="1:5" s="27" customFormat="1" ht="18.75" customHeight="1">
      <c r="A104" s="31">
        <v>4110</v>
      </c>
      <c r="B104" s="32" t="s">
        <v>32</v>
      </c>
      <c r="C104" s="33"/>
      <c r="D104" s="127"/>
      <c r="E104" s="128">
        <v>750</v>
      </c>
    </row>
    <row r="105" spans="1:5" s="27" customFormat="1" ht="18.75" customHeight="1">
      <c r="A105" s="31">
        <v>4120</v>
      </c>
      <c r="B105" s="32" t="s">
        <v>33</v>
      </c>
      <c r="C105" s="33"/>
      <c r="D105" s="127"/>
      <c r="E105" s="128">
        <v>150</v>
      </c>
    </row>
    <row r="106" spans="1:5" s="27" customFormat="1" ht="18" customHeight="1">
      <c r="A106" s="31">
        <v>4300</v>
      </c>
      <c r="B106" s="32" t="s">
        <v>17</v>
      </c>
      <c r="C106" s="33"/>
      <c r="D106" s="127">
        <v>1900</v>
      </c>
      <c r="E106" s="128"/>
    </row>
    <row r="107" spans="1:5" s="27" customFormat="1" ht="21.75" customHeight="1" thickBot="1">
      <c r="A107" s="31">
        <v>4380</v>
      </c>
      <c r="B107" s="32" t="s">
        <v>30</v>
      </c>
      <c r="C107" s="33"/>
      <c r="D107" s="33"/>
      <c r="E107" s="128">
        <v>1000</v>
      </c>
    </row>
    <row r="108" spans="1:5" s="27" customFormat="1" ht="21.75" customHeight="1" thickBot="1" thickTop="1">
      <c r="A108" s="235">
        <v>926</v>
      </c>
      <c r="B108" s="236" t="s">
        <v>102</v>
      </c>
      <c r="C108" s="237" t="s">
        <v>100</v>
      </c>
      <c r="D108" s="129">
        <f>D109</f>
        <v>30</v>
      </c>
      <c r="E108" s="130">
        <f>E109</f>
        <v>30</v>
      </c>
    </row>
    <row r="109" spans="1:5" s="27" customFormat="1" ht="19.5" customHeight="1" thickTop="1">
      <c r="A109" s="238">
        <v>92695</v>
      </c>
      <c r="B109" s="239" t="s">
        <v>12</v>
      </c>
      <c r="C109" s="240"/>
      <c r="D109" s="131">
        <f>D111</f>
        <v>30</v>
      </c>
      <c r="E109" s="132">
        <f>E112</f>
        <v>30</v>
      </c>
    </row>
    <row r="110" spans="1:5" s="27" customFormat="1" ht="14.25" customHeight="1">
      <c r="A110" s="31"/>
      <c r="B110" s="233" t="s">
        <v>101</v>
      </c>
      <c r="C110" s="234"/>
      <c r="D110" s="127"/>
      <c r="E110" s="128"/>
    </row>
    <row r="111" spans="1:5" s="27" customFormat="1" ht="16.5" customHeight="1">
      <c r="A111" s="31">
        <v>4210</v>
      </c>
      <c r="B111" s="86" t="s">
        <v>38</v>
      </c>
      <c r="C111" s="234"/>
      <c r="D111" s="127">
        <v>30</v>
      </c>
      <c r="E111" s="128"/>
    </row>
    <row r="112" spans="1:5" s="27" customFormat="1" ht="30" customHeight="1" thickBot="1">
      <c r="A112" s="31">
        <v>4740</v>
      </c>
      <c r="B112" s="61" t="s">
        <v>53</v>
      </c>
      <c r="C112" s="234"/>
      <c r="D112" s="127"/>
      <c r="E112" s="128">
        <v>30</v>
      </c>
    </row>
    <row r="113" spans="1:5" s="47" customFormat="1" ht="23.25" customHeight="1" thickBot="1" thickTop="1">
      <c r="A113" s="43"/>
      <c r="B113" s="44" t="s">
        <v>13</v>
      </c>
      <c r="C113" s="45"/>
      <c r="D113" s="147">
        <f>D11+D19+D22+D26+D82+D86+D98+D108</f>
        <v>233225</v>
      </c>
      <c r="E113" s="46">
        <f>E11+E19+E22+E26+E82+E86+E98+E108</f>
        <v>252485</v>
      </c>
    </row>
    <row r="114" spans="1:5" s="77" customFormat="1" ht="18.75" thickBot="1" thickTop="1">
      <c r="A114" s="74"/>
      <c r="B114" s="75" t="s">
        <v>31</v>
      </c>
      <c r="C114" s="75"/>
      <c r="D114" s="253">
        <f>E113-D113</f>
        <v>19260</v>
      </c>
      <c r="E114" s="254"/>
    </row>
    <row r="115" ht="16.5" thickTop="1"/>
  </sheetData>
  <mergeCells count="2">
    <mergeCell ref="B8:B9"/>
    <mergeCell ref="D114:E114"/>
  </mergeCells>
  <printOptions horizontalCentered="1"/>
  <pageMargins left="0.7874015748031497" right="0.7874015748031497" top="0.984251968503937" bottom="0.984251968503937" header="0.5118110236220472" footer="0.5118110236220472"/>
  <pageSetup firstPageNumber="4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7"/>
  <sheetViews>
    <sheetView workbookViewId="0" topLeftCell="A1">
      <selection activeCell="D5" sqref="D5"/>
    </sheetView>
  </sheetViews>
  <sheetFormatPr defaultColWidth="9.00390625" defaultRowHeight="12.75"/>
  <cols>
    <col min="1" max="1" width="7.625" style="0" customWidth="1"/>
    <col min="2" max="2" width="35.25390625" style="0" customWidth="1"/>
    <col min="3" max="3" width="6.625" style="0" customWidth="1"/>
    <col min="4" max="4" width="13.625" style="0" customWidth="1"/>
    <col min="5" max="6" width="11.25390625" style="0" customWidth="1"/>
  </cols>
  <sheetData>
    <row r="1" spans="1:4" ht="15.75">
      <c r="A1" s="12"/>
      <c r="B1" s="12"/>
      <c r="C1" s="12"/>
      <c r="D1" s="2" t="s">
        <v>14</v>
      </c>
    </row>
    <row r="2" spans="1:4" ht="13.5" customHeight="1">
      <c r="A2" s="48"/>
      <c r="B2" s="49"/>
      <c r="C2" s="49"/>
      <c r="D2" s="6" t="s">
        <v>103</v>
      </c>
    </row>
    <row r="3" spans="1:4" ht="13.5" customHeight="1">
      <c r="A3" s="48"/>
      <c r="B3" s="49"/>
      <c r="C3" s="49"/>
      <c r="D3" s="6" t="s">
        <v>1</v>
      </c>
    </row>
    <row r="4" spans="1:4" ht="13.5" customHeight="1">
      <c r="A4" s="48"/>
      <c r="B4" s="49"/>
      <c r="C4" s="49"/>
      <c r="D4" s="7" t="s">
        <v>104</v>
      </c>
    </row>
    <row r="5" spans="1:6" ht="30" customHeight="1">
      <c r="A5" s="48"/>
      <c r="B5" s="49"/>
      <c r="C5" s="49"/>
      <c r="D5" s="10"/>
      <c r="E5" s="10"/>
      <c r="F5" s="10"/>
    </row>
    <row r="6" spans="1:6" ht="37.5">
      <c r="A6" s="8" t="s">
        <v>19</v>
      </c>
      <c r="B6" s="9"/>
      <c r="C6" s="9"/>
      <c r="D6" s="10"/>
      <c r="E6" s="10"/>
      <c r="F6" s="10"/>
    </row>
    <row r="7" spans="1:6" ht="34.5" customHeight="1" thickBot="1">
      <c r="A7" s="8"/>
      <c r="B7" s="9"/>
      <c r="C7" s="9"/>
      <c r="D7" s="50"/>
      <c r="E7" s="10"/>
      <c r="F7" s="50" t="s">
        <v>2</v>
      </c>
    </row>
    <row r="8" spans="1:6" ht="33" customHeight="1">
      <c r="A8" s="51" t="s">
        <v>3</v>
      </c>
      <c r="B8" s="255" t="s">
        <v>4</v>
      </c>
      <c r="C8" s="148" t="s">
        <v>5</v>
      </c>
      <c r="D8" s="162" t="s">
        <v>40</v>
      </c>
      <c r="E8" s="154" t="s">
        <v>6</v>
      </c>
      <c r="F8" s="71"/>
    </row>
    <row r="9" spans="1:6" ht="14.25" customHeight="1">
      <c r="A9" s="52" t="s">
        <v>7</v>
      </c>
      <c r="B9" s="256"/>
      <c r="C9" s="149" t="s">
        <v>8</v>
      </c>
      <c r="D9" s="53" t="s">
        <v>9</v>
      </c>
      <c r="E9" s="155" t="s">
        <v>21</v>
      </c>
      <c r="F9" s="87" t="s">
        <v>9</v>
      </c>
    </row>
    <row r="10" spans="1:6" s="54" customFormat="1" ht="12" customHeight="1" thickBot="1">
      <c r="A10" s="19">
        <v>1</v>
      </c>
      <c r="B10" s="80">
        <v>2</v>
      </c>
      <c r="C10" s="80">
        <v>3</v>
      </c>
      <c r="D10" s="21">
        <v>4</v>
      </c>
      <c r="E10" s="156">
        <v>5</v>
      </c>
      <c r="F10" s="22">
        <v>6</v>
      </c>
    </row>
    <row r="11" spans="1:6" s="54" customFormat="1" ht="29.25" customHeight="1" thickBot="1" thickTop="1">
      <c r="A11" s="55">
        <v>754</v>
      </c>
      <c r="B11" s="91" t="s">
        <v>15</v>
      </c>
      <c r="C11" s="150" t="s">
        <v>16</v>
      </c>
      <c r="D11" s="163"/>
      <c r="E11" s="157">
        <f>E12</f>
        <v>8000</v>
      </c>
      <c r="F11" s="88"/>
    </row>
    <row r="12" spans="1:6" s="54" customFormat="1" ht="19.5" customHeight="1" thickTop="1">
      <c r="A12" s="56">
        <v>75405</v>
      </c>
      <c r="B12" s="92" t="s">
        <v>20</v>
      </c>
      <c r="C12" s="151"/>
      <c r="D12" s="59"/>
      <c r="E12" s="158">
        <f>E13</f>
        <v>8000</v>
      </c>
      <c r="F12" s="89"/>
    </row>
    <row r="13" spans="1:6" s="65" customFormat="1" ht="18.75" customHeight="1" thickBot="1">
      <c r="A13" s="64">
        <v>4300</v>
      </c>
      <c r="B13" s="78" t="s">
        <v>17</v>
      </c>
      <c r="C13" s="152"/>
      <c r="D13" s="63"/>
      <c r="E13" s="159">
        <v>8000</v>
      </c>
      <c r="F13" s="73"/>
    </row>
    <row r="14" spans="1:6" s="54" customFormat="1" ht="22.5" customHeight="1" thickBot="1" thickTop="1">
      <c r="A14" s="66">
        <v>801</v>
      </c>
      <c r="B14" s="93" t="s">
        <v>34</v>
      </c>
      <c r="C14" s="153" t="s">
        <v>35</v>
      </c>
      <c r="D14" s="39">
        <f>D91</f>
        <v>3000</v>
      </c>
      <c r="E14" s="160">
        <f>E15+E30+E36+E50+E62+E66+E71+E84+E91</f>
        <v>298867</v>
      </c>
      <c r="F14" s="40">
        <f>F15+F30+F36+F50+F62+F66+F71+F84+F91</f>
        <v>290607</v>
      </c>
    </row>
    <row r="15" spans="1:6" s="54" customFormat="1" ht="22.5" customHeight="1" thickTop="1">
      <c r="A15" s="56">
        <v>80102</v>
      </c>
      <c r="B15" s="92" t="s">
        <v>82</v>
      </c>
      <c r="C15" s="151"/>
      <c r="D15" s="59"/>
      <c r="E15" s="158">
        <f>SUM(E16:E29)</f>
        <v>5360</v>
      </c>
      <c r="F15" s="89">
        <f>SUM(F16:F29)</f>
        <v>101000</v>
      </c>
    </row>
    <row r="16" spans="1:6" s="114" customFormat="1" ht="28.5" customHeight="1">
      <c r="A16" s="60">
        <v>3020</v>
      </c>
      <c r="B16" s="72" t="s">
        <v>43</v>
      </c>
      <c r="C16" s="183"/>
      <c r="D16" s="63"/>
      <c r="E16" s="175">
        <v>300</v>
      </c>
      <c r="F16" s="73"/>
    </row>
    <row r="17" spans="1:6" s="114" customFormat="1" ht="17.25" customHeight="1">
      <c r="A17" s="60">
        <v>4010</v>
      </c>
      <c r="B17" s="35" t="s">
        <v>60</v>
      </c>
      <c r="C17" s="183"/>
      <c r="D17" s="63"/>
      <c r="E17" s="175"/>
      <c r="F17" s="73">
        <v>84600</v>
      </c>
    </row>
    <row r="18" spans="1:6" s="114" customFormat="1" ht="17.25" customHeight="1">
      <c r="A18" s="60">
        <v>4110</v>
      </c>
      <c r="B18" s="35" t="s">
        <v>32</v>
      </c>
      <c r="C18" s="183"/>
      <c r="D18" s="63"/>
      <c r="E18" s="175"/>
      <c r="F18" s="73">
        <v>10500</v>
      </c>
    </row>
    <row r="19" spans="1:6" s="114" customFormat="1" ht="17.25" customHeight="1">
      <c r="A19" s="60">
        <v>4120</v>
      </c>
      <c r="B19" s="35" t="s">
        <v>33</v>
      </c>
      <c r="C19" s="183"/>
      <c r="D19" s="63"/>
      <c r="E19" s="175"/>
      <c r="F19" s="73">
        <v>800</v>
      </c>
    </row>
    <row r="20" spans="1:6" s="114" customFormat="1" ht="17.25" customHeight="1">
      <c r="A20" s="60">
        <v>4130</v>
      </c>
      <c r="B20" s="72" t="s">
        <v>83</v>
      </c>
      <c r="C20" s="183"/>
      <c r="D20" s="63"/>
      <c r="E20" s="175">
        <v>460</v>
      </c>
      <c r="F20" s="73"/>
    </row>
    <row r="21" spans="1:6" s="114" customFormat="1" ht="17.25" customHeight="1">
      <c r="A21" s="60">
        <v>4270</v>
      </c>
      <c r="B21" s="72" t="s">
        <v>84</v>
      </c>
      <c r="C21" s="183"/>
      <c r="D21" s="63"/>
      <c r="E21" s="175">
        <v>400</v>
      </c>
      <c r="F21" s="73"/>
    </row>
    <row r="22" spans="1:6" s="114" customFormat="1" ht="17.25" customHeight="1">
      <c r="A22" s="60">
        <v>4280</v>
      </c>
      <c r="B22" s="61" t="s">
        <v>66</v>
      </c>
      <c r="C22" s="183"/>
      <c r="D22" s="63"/>
      <c r="E22" s="175">
        <v>700</v>
      </c>
      <c r="F22" s="73"/>
    </row>
    <row r="23" spans="1:6" s="114" customFormat="1" ht="18" customHeight="1">
      <c r="A23" s="60">
        <v>4300</v>
      </c>
      <c r="B23" s="61" t="s">
        <v>17</v>
      </c>
      <c r="C23" s="183"/>
      <c r="D23" s="63"/>
      <c r="E23" s="175"/>
      <c r="F23" s="73">
        <v>2200</v>
      </c>
    </row>
    <row r="24" spans="1:6" s="114" customFormat="1" ht="17.25" customHeight="1">
      <c r="A24" s="60">
        <v>4350</v>
      </c>
      <c r="B24" s="61" t="s">
        <v>67</v>
      </c>
      <c r="C24" s="183"/>
      <c r="D24" s="63"/>
      <c r="E24" s="175">
        <v>650</v>
      </c>
      <c r="F24" s="73"/>
    </row>
    <row r="25" spans="1:6" s="114" customFormat="1" ht="30" customHeight="1">
      <c r="A25" s="60">
        <v>4370</v>
      </c>
      <c r="B25" s="61" t="s">
        <v>68</v>
      </c>
      <c r="C25" s="183"/>
      <c r="D25" s="63"/>
      <c r="E25" s="175">
        <v>2150</v>
      </c>
      <c r="F25" s="73"/>
    </row>
    <row r="26" spans="1:6" s="114" customFormat="1" ht="14.25" customHeight="1">
      <c r="A26" s="60">
        <v>4440</v>
      </c>
      <c r="B26" s="35" t="s">
        <v>61</v>
      </c>
      <c r="C26" s="183"/>
      <c r="D26" s="63"/>
      <c r="E26" s="175"/>
      <c r="F26" s="73">
        <v>1400</v>
      </c>
    </row>
    <row r="27" spans="1:6" s="114" customFormat="1" ht="29.25" customHeight="1">
      <c r="A27" s="60">
        <v>4700</v>
      </c>
      <c r="B27" s="61" t="s">
        <v>71</v>
      </c>
      <c r="C27" s="183"/>
      <c r="D27" s="63"/>
      <c r="E27" s="175">
        <v>400</v>
      </c>
      <c r="F27" s="73"/>
    </row>
    <row r="28" spans="1:6" s="114" customFormat="1" ht="30" customHeight="1">
      <c r="A28" s="60">
        <v>4740</v>
      </c>
      <c r="B28" s="61" t="s">
        <v>53</v>
      </c>
      <c r="C28" s="183"/>
      <c r="D28" s="63"/>
      <c r="E28" s="175">
        <v>300</v>
      </c>
      <c r="F28" s="73"/>
    </row>
    <row r="29" spans="1:6" s="114" customFormat="1" ht="29.25" customHeight="1">
      <c r="A29" s="60">
        <v>4750</v>
      </c>
      <c r="B29" s="61" t="s">
        <v>54</v>
      </c>
      <c r="C29" s="183"/>
      <c r="D29" s="63"/>
      <c r="E29" s="175"/>
      <c r="F29" s="73">
        <v>1500</v>
      </c>
    </row>
    <row r="30" spans="1:6" s="114" customFormat="1" ht="18.75" customHeight="1">
      <c r="A30" s="120">
        <v>80105</v>
      </c>
      <c r="B30" s="189" t="s">
        <v>85</v>
      </c>
      <c r="C30" s="190"/>
      <c r="D30" s="191"/>
      <c r="E30" s="192">
        <f>SUM(E31:E35)</f>
        <v>4600</v>
      </c>
      <c r="F30" s="193">
        <f>SUM(F31:F35)</f>
        <v>31600</v>
      </c>
    </row>
    <row r="31" spans="1:6" s="114" customFormat="1" ht="18.75" customHeight="1">
      <c r="A31" s="60">
        <v>4010</v>
      </c>
      <c r="B31" s="35" t="s">
        <v>60</v>
      </c>
      <c r="C31" s="183"/>
      <c r="D31" s="63"/>
      <c r="E31" s="175"/>
      <c r="F31" s="73">
        <v>28900</v>
      </c>
    </row>
    <row r="32" spans="1:6" s="114" customFormat="1" ht="15" customHeight="1">
      <c r="A32" s="60">
        <v>4110</v>
      </c>
      <c r="B32" s="35" t="s">
        <v>32</v>
      </c>
      <c r="C32" s="183"/>
      <c r="D32" s="63"/>
      <c r="E32" s="175">
        <v>4100</v>
      </c>
      <c r="F32" s="73"/>
    </row>
    <row r="33" spans="1:6" s="114" customFormat="1" ht="18" customHeight="1">
      <c r="A33" s="199">
        <v>4280</v>
      </c>
      <c r="B33" s="200" t="s">
        <v>66</v>
      </c>
      <c r="C33" s="201"/>
      <c r="D33" s="202"/>
      <c r="E33" s="203">
        <v>500</v>
      </c>
      <c r="F33" s="204"/>
    </row>
    <row r="34" spans="1:6" s="114" customFormat="1" ht="18" customHeight="1">
      <c r="A34" s="60">
        <v>4440</v>
      </c>
      <c r="B34" s="35" t="s">
        <v>61</v>
      </c>
      <c r="C34" s="183"/>
      <c r="D34" s="63"/>
      <c r="E34" s="175"/>
      <c r="F34" s="73">
        <v>2200</v>
      </c>
    </row>
    <row r="35" spans="1:6" s="114" customFormat="1" ht="30" customHeight="1">
      <c r="A35" s="60">
        <v>4750</v>
      </c>
      <c r="B35" s="61" t="s">
        <v>54</v>
      </c>
      <c r="C35" s="183"/>
      <c r="D35" s="63"/>
      <c r="E35" s="175"/>
      <c r="F35" s="73">
        <v>500</v>
      </c>
    </row>
    <row r="36" spans="1:6" s="114" customFormat="1" ht="18.75" customHeight="1">
      <c r="A36" s="120">
        <v>80111</v>
      </c>
      <c r="B36" s="189" t="s">
        <v>86</v>
      </c>
      <c r="C36" s="190"/>
      <c r="D36" s="191"/>
      <c r="E36" s="192">
        <f>SUM(E37:E49)</f>
        <v>11600</v>
      </c>
      <c r="F36" s="193">
        <f>SUM(F37:F49)</f>
        <v>22790</v>
      </c>
    </row>
    <row r="37" spans="1:6" s="114" customFormat="1" ht="27" customHeight="1">
      <c r="A37" s="60">
        <v>3020</v>
      </c>
      <c r="B37" s="72" t="s">
        <v>43</v>
      </c>
      <c r="C37" s="183"/>
      <c r="D37" s="63"/>
      <c r="E37" s="175">
        <v>300</v>
      </c>
      <c r="F37" s="73"/>
    </row>
    <row r="38" spans="1:6" s="114" customFormat="1" ht="17.25" customHeight="1">
      <c r="A38" s="60">
        <v>4010</v>
      </c>
      <c r="B38" s="35" t="s">
        <v>60</v>
      </c>
      <c r="C38" s="183"/>
      <c r="D38" s="63"/>
      <c r="E38" s="175">
        <v>7250</v>
      </c>
      <c r="F38" s="73"/>
    </row>
    <row r="39" spans="1:6" s="114" customFormat="1" ht="17.25" customHeight="1">
      <c r="A39" s="60">
        <v>4110</v>
      </c>
      <c r="B39" s="35" t="s">
        <v>32</v>
      </c>
      <c r="C39" s="183"/>
      <c r="D39" s="63"/>
      <c r="E39" s="175"/>
      <c r="F39" s="73">
        <v>13500</v>
      </c>
    </row>
    <row r="40" spans="1:6" s="114" customFormat="1" ht="18" customHeight="1">
      <c r="A40" s="60">
        <v>4120</v>
      </c>
      <c r="B40" s="35" t="s">
        <v>33</v>
      </c>
      <c r="C40" s="183"/>
      <c r="D40" s="63"/>
      <c r="E40" s="175"/>
      <c r="F40" s="73">
        <v>1490</v>
      </c>
    </row>
    <row r="41" spans="1:6" s="114" customFormat="1" ht="18.75" customHeight="1">
      <c r="A41" s="60">
        <v>4270</v>
      </c>
      <c r="B41" s="72" t="s">
        <v>84</v>
      </c>
      <c r="C41" s="183"/>
      <c r="D41" s="63"/>
      <c r="E41" s="175">
        <v>600</v>
      </c>
      <c r="F41" s="73"/>
    </row>
    <row r="42" spans="1:6" s="114" customFormat="1" ht="16.5" customHeight="1">
      <c r="A42" s="60">
        <v>4280</v>
      </c>
      <c r="B42" s="61" t="s">
        <v>66</v>
      </c>
      <c r="C42" s="183"/>
      <c r="D42" s="63"/>
      <c r="E42" s="175">
        <v>700</v>
      </c>
      <c r="F42" s="73"/>
    </row>
    <row r="43" spans="1:6" s="114" customFormat="1" ht="18" customHeight="1">
      <c r="A43" s="60">
        <v>4300</v>
      </c>
      <c r="B43" s="61" t="s">
        <v>17</v>
      </c>
      <c r="C43" s="183"/>
      <c r="D43" s="63"/>
      <c r="E43" s="175"/>
      <c r="F43" s="73">
        <v>6300</v>
      </c>
    </row>
    <row r="44" spans="1:6" s="114" customFormat="1" ht="16.5" customHeight="1">
      <c r="A44" s="60">
        <v>4350</v>
      </c>
      <c r="B44" s="61" t="s">
        <v>67</v>
      </c>
      <c r="C44" s="183"/>
      <c r="D44" s="63"/>
      <c r="E44" s="175">
        <v>50</v>
      </c>
      <c r="F44" s="73"/>
    </row>
    <row r="45" spans="1:6" s="114" customFormat="1" ht="30.75" customHeight="1">
      <c r="A45" s="60">
        <v>4370</v>
      </c>
      <c r="B45" s="61" t="s">
        <v>68</v>
      </c>
      <c r="C45" s="183"/>
      <c r="D45" s="63"/>
      <c r="E45" s="175">
        <v>1700</v>
      </c>
      <c r="F45" s="73"/>
    </row>
    <row r="46" spans="1:6" s="114" customFormat="1" ht="16.5" customHeight="1">
      <c r="A46" s="60">
        <v>4440</v>
      </c>
      <c r="B46" s="35" t="s">
        <v>61</v>
      </c>
      <c r="C46" s="183"/>
      <c r="D46" s="63"/>
      <c r="E46" s="175"/>
      <c r="F46" s="73">
        <v>500</v>
      </c>
    </row>
    <row r="47" spans="1:6" s="114" customFormat="1" ht="30.75" customHeight="1">
      <c r="A47" s="60">
        <v>4700</v>
      </c>
      <c r="B47" s="61" t="s">
        <v>71</v>
      </c>
      <c r="C47" s="183"/>
      <c r="D47" s="63"/>
      <c r="E47" s="175">
        <v>500</v>
      </c>
      <c r="F47" s="73"/>
    </row>
    <row r="48" spans="1:6" s="114" customFormat="1" ht="31.5" customHeight="1">
      <c r="A48" s="60">
        <v>4740</v>
      </c>
      <c r="B48" s="61" t="s">
        <v>53</v>
      </c>
      <c r="C48" s="183"/>
      <c r="D48" s="63"/>
      <c r="E48" s="175">
        <v>500</v>
      </c>
      <c r="F48" s="73"/>
    </row>
    <row r="49" spans="1:6" s="114" customFormat="1" ht="28.5" customHeight="1">
      <c r="A49" s="60">
        <v>4750</v>
      </c>
      <c r="B49" s="61" t="s">
        <v>54</v>
      </c>
      <c r="C49" s="183"/>
      <c r="D49" s="63"/>
      <c r="E49" s="175"/>
      <c r="F49" s="73">
        <v>1000</v>
      </c>
    </row>
    <row r="50" spans="1:6" s="114" customFormat="1" ht="19.5" customHeight="1">
      <c r="A50" s="120">
        <v>80120</v>
      </c>
      <c r="B50" s="189" t="s">
        <v>87</v>
      </c>
      <c r="C50" s="190"/>
      <c r="D50" s="191"/>
      <c r="E50" s="192">
        <f>SUM(E51:E61)</f>
        <v>14400</v>
      </c>
      <c r="F50" s="193">
        <f>SUM(F51:F61)</f>
        <v>47235</v>
      </c>
    </row>
    <row r="51" spans="1:6" s="114" customFormat="1" ht="26.25" customHeight="1">
      <c r="A51" s="60">
        <v>3020</v>
      </c>
      <c r="B51" s="72" t="s">
        <v>43</v>
      </c>
      <c r="C51" s="183"/>
      <c r="D51" s="63"/>
      <c r="E51" s="175">
        <v>1400</v>
      </c>
      <c r="F51" s="73"/>
    </row>
    <row r="52" spans="1:6" s="114" customFormat="1" ht="18" customHeight="1">
      <c r="A52" s="60">
        <v>4110</v>
      </c>
      <c r="B52" s="35" t="s">
        <v>32</v>
      </c>
      <c r="C52" s="183"/>
      <c r="D52" s="63"/>
      <c r="E52" s="175"/>
      <c r="F52" s="73">
        <v>28385</v>
      </c>
    </row>
    <row r="53" spans="1:6" s="114" customFormat="1" ht="18" customHeight="1">
      <c r="A53" s="60">
        <v>4120</v>
      </c>
      <c r="B53" s="35" t="s">
        <v>33</v>
      </c>
      <c r="C53" s="183"/>
      <c r="D53" s="63"/>
      <c r="E53" s="175"/>
      <c r="F53" s="73">
        <v>4450</v>
      </c>
    </row>
    <row r="54" spans="1:6" s="114" customFormat="1" ht="15" customHeight="1">
      <c r="A54" s="60">
        <v>4260</v>
      </c>
      <c r="B54" s="72" t="s">
        <v>52</v>
      </c>
      <c r="C54" s="183"/>
      <c r="D54" s="63"/>
      <c r="E54" s="175"/>
      <c r="F54" s="73">
        <v>13000</v>
      </c>
    </row>
    <row r="55" spans="1:6" s="114" customFormat="1" ht="18.75" customHeight="1">
      <c r="A55" s="60">
        <v>4280</v>
      </c>
      <c r="B55" s="61" t="s">
        <v>66</v>
      </c>
      <c r="C55" s="183"/>
      <c r="D55" s="63"/>
      <c r="E55" s="175">
        <v>2000</v>
      </c>
      <c r="F55" s="73"/>
    </row>
    <row r="56" spans="1:6" s="114" customFormat="1" ht="17.25" customHeight="1">
      <c r="A56" s="60">
        <v>4300</v>
      </c>
      <c r="B56" s="61" t="s">
        <v>17</v>
      </c>
      <c r="C56" s="183"/>
      <c r="D56" s="63"/>
      <c r="E56" s="175"/>
      <c r="F56" s="73">
        <v>1400</v>
      </c>
    </row>
    <row r="57" spans="1:6" s="114" customFormat="1" ht="15.75" customHeight="1">
      <c r="A57" s="60">
        <v>4350</v>
      </c>
      <c r="B57" s="61" t="s">
        <v>67</v>
      </c>
      <c r="C57" s="183"/>
      <c r="D57" s="63"/>
      <c r="E57" s="175">
        <v>500</v>
      </c>
      <c r="F57" s="73"/>
    </row>
    <row r="58" spans="1:6" s="114" customFormat="1" ht="29.25" customHeight="1">
      <c r="A58" s="60">
        <v>4370</v>
      </c>
      <c r="B58" s="61" t="s">
        <v>68</v>
      </c>
      <c r="C58" s="183"/>
      <c r="D58" s="63"/>
      <c r="E58" s="175">
        <v>6000</v>
      </c>
      <c r="F58" s="73"/>
    </row>
    <row r="59" spans="1:6" s="114" customFormat="1" ht="29.25" customHeight="1">
      <c r="A59" s="60">
        <v>4390</v>
      </c>
      <c r="B59" s="72" t="s">
        <v>69</v>
      </c>
      <c r="C59" s="183"/>
      <c r="D59" s="63"/>
      <c r="E59" s="175">
        <v>2000</v>
      </c>
      <c r="F59" s="73"/>
    </row>
    <row r="60" spans="1:6" s="114" customFormat="1" ht="18" customHeight="1">
      <c r="A60" s="60">
        <v>4420</v>
      </c>
      <c r="B60" s="72" t="s">
        <v>88</v>
      </c>
      <c r="C60" s="183"/>
      <c r="D60" s="63"/>
      <c r="E60" s="175">
        <v>500</v>
      </c>
      <c r="F60" s="73"/>
    </row>
    <row r="61" spans="1:6" s="114" customFormat="1" ht="30.75" customHeight="1">
      <c r="A61" s="199">
        <v>4700</v>
      </c>
      <c r="B61" s="200" t="s">
        <v>71</v>
      </c>
      <c r="C61" s="201"/>
      <c r="D61" s="202"/>
      <c r="E61" s="203">
        <v>2000</v>
      </c>
      <c r="F61" s="204"/>
    </row>
    <row r="62" spans="1:6" s="114" customFormat="1" ht="15.75" customHeight="1">
      <c r="A62" s="194">
        <v>80123</v>
      </c>
      <c r="B62" s="195" t="s">
        <v>89</v>
      </c>
      <c r="C62" s="206"/>
      <c r="D62" s="196"/>
      <c r="E62" s="197"/>
      <c r="F62" s="198">
        <f>SUM(F63:F65)</f>
        <v>26360</v>
      </c>
    </row>
    <row r="63" spans="1:6" s="114" customFormat="1" ht="18" customHeight="1">
      <c r="A63" s="184">
        <v>4010</v>
      </c>
      <c r="B63" s="215" t="s">
        <v>60</v>
      </c>
      <c r="C63" s="185"/>
      <c r="D63" s="186"/>
      <c r="E63" s="187"/>
      <c r="F63" s="188">
        <v>4400</v>
      </c>
    </row>
    <row r="64" spans="1:6" s="114" customFormat="1" ht="18" customHeight="1">
      <c r="A64" s="60">
        <v>4110</v>
      </c>
      <c r="B64" s="35" t="s">
        <v>32</v>
      </c>
      <c r="C64" s="183"/>
      <c r="D64" s="63"/>
      <c r="E64" s="175"/>
      <c r="F64" s="73">
        <v>16800</v>
      </c>
    </row>
    <row r="65" spans="1:6" s="114" customFormat="1" ht="15.75" customHeight="1">
      <c r="A65" s="60">
        <v>4120</v>
      </c>
      <c r="B65" s="35" t="s">
        <v>33</v>
      </c>
      <c r="C65" s="183"/>
      <c r="D65" s="63"/>
      <c r="E65" s="175"/>
      <c r="F65" s="73">
        <v>5160</v>
      </c>
    </row>
    <row r="66" spans="1:6" s="114" customFormat="1" ht="20.25" customHeight="1">
      <c r="A66" s="120">
        <v>80130</v>
      </c>
      <c r="B66" s="189" t="s">
        <v>90</v>
      </c>
      <c r="C66" s="190"/>
      <c r="D66" s="191"/>
      <c r="E66" s="192">
        <f>SUM(E67:E70)</f>
        <v>58800</v>
      </c>
      <c r="F66" s="193">
        <f>SUM(F67:F70)</f>
        <v>12732</v>
      </c>
    </row>
    <row r="67" spans="1:6" s="114" customFormat="1" ht="17.25" customHeight="1">
      <c r="A67" s="60">
        <v>4010</v>
      </c>
      <c r="B67" s="35" t="s">
        <v>60</v>
      </c>
      <c r="C67" s="183"/>
      <c r="D67" s="63"/>
      <c r="E67" s="175"/>
      <c r="F67" s="73">
        <v>12732</v>
      </c>
    </row>
    <row r="68" spans="1:6" s="114" customFormat="1" ht="17.25" customHeight="1">
      <c r="A68" s="60">
        <v>4110</v>
      </c>
      <c r="B68" s="35" t="s">
        <v>32</v>
      </c>
      <c r="C68" s="183"/>
      <c r="D68" s="63"/>
      <c r="E68" s="175">
        <v>24240</v>
      </c>
      <c r="F68" s="73"/>
    </row>
    <row r="69" spans="1:6" s="114" customFormat="1" ht="16.5" customHeight="1">
      <c r="A69" s="60">
        <v>4120</v>
      </c>
      <c r="B69" s="35" t="s">
        <v>33</v>
      </c>
      <c r="C69" s="183"/>
      <c r="D69" s="63"/>
      <c r="E69" s="175">
        <v>3460</v>
      </c>
      <c r="F69" s="73"/>
    </row>
    <row r="70" spans="1:6" s="114" customFormat="1" ht="27.75" customHeight="1">
      <c r="A70" s="60">
        <v>6060</v>
      </c>
      <c r="B70" s="72" t="s">
        <v>79</v>
      </c>
      <c r="C70" s="183"/>
      <c r="D70" s="63"/>
      <c r="E70" s="175">
        <v>31100</v>
      </c>
      <c r="F70" s="73"/>
    </row>
    <row r="71" spans="1:6" s="114" customFormat="1" ht="18.75" customHeight="1">
      <c r="A71" s="120">
        <v>80134</v>
      </c>
      <c r="B71" s="189" t="s">
        <v>91</v>
      </c>
      <c r="C71" s="190"/>
      <c r="D71" s="191"/>
      <c r="E71" s="192">
        <f>SUM(E72:E83)</f>
        <v>69200</v>
      </c>
      <c r="F71" s="193">
        <f>SUM(F72:F83)</f>
        <v>7200</v>
      </c>
    </row>
    <row r="72" spans="1:6" s="114" customFormat="1" ht="27.75" customHeight="1">
      <c r="A72" s="60">
        <v>3020</v>
      </c>
      <c r="B72" s="72" t="s">
        <v>43</v>
      </c>
      <c r="C72" s="183"/>
      <c r="D72" s="63"/>
      <c r="E72" s="175">
        <v>300</v>
      </c>
      <c r="F72" s="73"/>
    </row>
    <row r="73" spans="1:6" s="114" customFormat="1" ht="15.75" customHeight="1">
      <c r="A73" s="60">
        <v>4010</v>
      </c>
      <c r="B73" s="35" t="s">
        <v>60</v>
      </c>
      <c r="C73" s="183"/>
      <c r="D73" s="63"/>
      <c r="E73" s="175">
        <v>62700</v>
      </c>
      <c r="F73" s="73"/>
    </row>
    <row r="74" spans="1:6" s="114" customFormat="1" ht="16.5" customHeight="1">
      <c r="A74" s="60">
        <v>4110</v>
      </c>
      <c r="B74" s="35" t="s">
        <v>32</v>
      </c>
      <c r="C74" s="183"/>
      <c r="D74" s="63"/>
      <c r="E74" s="175">
        <v>4070</v>
      </c>
      <c r="F74" s="73"/>
    </row>
    <row r="75" spans="1:6" s="114" customFormat="1" ht="18.75" customHeight="1">
      <c r="A75" s="60">
        <v>4120</v>
      </c>
      <c r="B75" s="35" t="s">
        <v>33</v>
      </c>
      <c r="C75" s="183"/>
      <c r="D75" s="63"/>
      <c r="E75" s="175">
        <v>230</v>
      </c>
      <c r="F75" s="73"/>
    </row>
    <row r="76" spans="1:6" s="114" customFormat="1" ht="16.5" customHeight="1">
      <c r="A76" s="60">
        <v>4270</v>
      </c>
      <c r="B76" s="72" t="s">
        <v>84</v>
      </c>
      <c r="C76" s="183"/>
      <c r="D76" s="63"/>
      <c r="E76" s="175">
        <v>500</v>
      </c>
      <c r="F76" s="73"/>
    </row>
    <row r="77" spans="1:6" s="114" customFormat="1" ht="16.5" customHeight="1">
      <c r="A77" s="60">
        <v>4280</v>
      </c>
      <c r="B77" s="61" t="s">
        <v>66</v>
      </c>
      <c r="C77" s="183"/>
      <c r="D77" s="63"/>
      <c r="E77" s="175">
        <v>700</v>
      </c>
      <c r="F77" s="73"/>
    </row>
    <row r="78" spans="1:6" s="114" customFormat="1" ht="16.5" customHeight="1">
      <c r="A78" s="60">
        <v>4300</v>
      </c>
      <c r="B78" s="61" t="s">
        <v>17</v>
      </c>
      <c r="C78" s="183"/>
      <c r="D78" s="63"/>
      <c r="E78" s="175"/>
      <c r="F78" s="73">
        <v>6000</v>
      </c>
    </row>
    <row r="79" spans="1:6" s="114" customFormat="1" ht="18" customHeight="1">
      <c r="A79" s="60">
        <v>4350</v>
      </c>
      <c r="B79" s="61" t="s">
        <v>67</v>
      </c>
      <c r="C79" s="183"/>
      <c r="D79" s="63"/>
      <c r="E79" s="175">
        <v>50</v>
      </c>
      <c r="F79" s="73"/>
    </row>
    <row r="80" spans="1:6" s="114" customFormat="1" ht="28.5" customHeight="1">
      <c r="A80" s="60">
        <v>4370</v>
      </c>
      <c r="B80" s="61" t="s">
        <v>68</v>
      </c>
      <c r="C80" s="183"/>
      <c r="D80" s="63"/>
      <c r="E80" s="175">
        <v>150</v>
      </c>
      <c r="F80" s="73"/>
    </row>
    <row r="81" spans="1:6" s="114" customFormat="1" ht="16.5" customHeight="1">
      <c r="A81" s="60">
        <v>4440</v>
      </c>
      <c r="B81" s="35" t="s">
        <v>61</v>
      </c>
      <c r="C81" s="183"/>
      <c r="D81" s="63"/>
      <c r="E81" s="175"/>
      <c r="F81" s="73">
        <v>700</v>
      </c>
    </row>
    <row r="82" spans="1:6" s="114" customFormat="1" ht="30.75" customHeight="1">
      <c r="A82" s="60">
        <v>4700</v>
      </c>
      <c r="B82" s="61" t="s">
        <v>71</v>
      </c>
      <c r="C82" s="183"/>
      <c r="D82" s="63"/>
      <c r="E82" s="175">
        <v>500</v>
      </c>
      <c r="F82" s="73"/>
    </row>
    <row r="83" spans="1:6" s="114" customFormat="1" ht="30.75" customHeight="1">
      <c r="A83" s="60">
        <v>4750</v>
      </c>
      <c r="B83" s="61" t="s">
        <v>54</v>
      </c>
      <c r="C83" s="183"/>
      <c r="D83" s="63"/>
      <c r="E83" s="175"/>
      <c r="F83" s="73">
        <v>500</v>
      </c>
    </row>
    <row r="84" spans="1:6" s="114" customFormat="1" ht="15.75" customHeight="1">
      <c r="A84" s="120">
        <v>80146</v>
      </c>
      <c r="B84" s="189" t="s">
        <v>75</v>
      </c>
      <c r="C84" s="190"/>
      <c r="D84" s="191"/>
      <c r="E84" s="192">
        <f>SUM(E85:E90)</f>
        <v>1690</v>
      </c>
      <c r="F84" s="193">
        <f>SUM(F85:F90)</f>
        <v>2010</v>
      </c>
    </row>
    <row r="85" spans="1:6" s="114" customFormat="1" ht="18" customHeight="1">
      <c r="A85" s="60">
        <v>4010</v>
      </c>
      <c r="B85" s="35" t="s">
        <v>60</v>
      </c>
      <c r="C85" s="183"/>
      <c r="D85" s="63"/>
      <c r="E85" s="175"/>
      <c r="F85" s="73">
        <v>350</v>
      </c>
    </row>
    <row r="86" spans="1:6" s="114" customFormat="1" ht="16.5" customHeight="1">
      <c r="A86" s="60">
        <v>4110</v>
      </c>
      <c r="B86" s="35" t="s">
        <v>32</v>
      </c>
      <c r="C86" s="183"/>
      <c r="D86" s="63"/>
      <c r="E86" s="175">
        <v>90</v>
      </c>
      <c r="F86" s="73"/>
    </row>
    <row r="87" spans="1:6" s="114" customFormat="1" ht="18" customHeight="1">
      <c r="A87" s="60">
        <v>4120</v>
      </c>
      <c r="B87" s="35" t="s">
        <v>33</v>
      </c>
      <c r="C87" s="183"/>
      <c r="D87" s="63"/>
      <c r="E87" s="175"/>
      <c r="F87" s="73">
        <v>60</v>
      </c>
    </row>
    <row r="88" spans="1:6" s="114" customFormat="1" ht="15.75" customHeight="1">
      <c r="A88" s="60">
        <v>4410</v>
      </c>
      <c r="B88" s="72" t="s">
        <v>70</v>
      </c>
      <c r="C88" s="183"/>
      <c r="D88" s="63"/>
      <c r="E88" s="175"/>
      <c r="F88" s="73">
        <v>400</v>
      </c>
    </row>
    <row r="89" spans="1:6" s="114" customFormat="1" ht="15.75" customHeight="1">
      <c r="A89" s="60">
        <v>4300</v>
      </c>
      <c r="B89" s="72" t="s">
        <v>17</v>
      </c>
      <c r="C89" s="183"/>
      <c r="D89" s="63"/>
      <c r="E89" s="175"/>
      <c r="F89" s="73">
        <v>1200</v>
      </c>
    </row>
    <row r="90" spans="1:6" s="114" customFormat="1" ht="30.75" customHeight="1">
      <c r="A90" s="60">
        <v>4700</v>
      </c>
      <c r="B90" s="61" t="s">
        <v>71</v>
      </c>
      <c r="C90" s="183"/>
      <c r="D90" s="63"/>
      <c r="E90" s="175">
        <v>1600</v>
      </c>
      <c r="F90" s="73"/>
    </row>
    <row r="91" spans="1:6" s="54" customFormat="1" ht="17.25" customHeight="1">
      <c r="A91" s="120">
        <v>80195</v>
      </c>
      <c r="B91" s="189" t="s">
        <v>12</v>
      </c>
      <c r="C91" s="189"/>
      <c r="D91" s="191">
        <f>D92</f>
        <v>3000</v>
      </c>
      <c r="E91" s="192">
        <f>SUM(E92:E101)</f>
        <v>133217</v>
      </c>
      <c r="F91" s="193">
        <f>SUM(F92:F101)</f>
        <v>39680</v>
      </c>
    </row>
    <row r="92" spans="1:6" s="65" customFormat="1" ht="59.25" customHeight="1">
      <c r="A92" s="64">
        <v>2120</v>
      </c>
      <c r="B92" s="79" t="s">
        <v>39</v>
      </c>
      <c r="C92" s="79"/>
      <c r="D92" s="63">
        <v>3000</v>
      </c>
      <c r="E92" s="175"/>
      <c r="F92" s="73"/>
    </row>
    <row r="93" spans="1:6" s="65" customFormat="1" ht="16.5" customHeight="1">
      <c r="A93" s="64">
        <v>4210</v>
      </c>
      <c r="B93" s="78" t="s">
        <v>38</v>
      </c>
      <c r="C93" s="78"/>
      <c r="D93" s="63"/>
      <c r="E93" s="175"/>
      <c r="F93" s="73">
        <v>3000</v>
      </c>
    </row>
    <row r="94" spans="1:6" s="65" customFormat="1" ht="18" customHeight="1">
      <c r="A94" s="218">
        <v>4010</v>
      </c>
      <c r="B94" s="219" t="s">
        <v>60</v>
      </c>
      <c r="C94" s="220"/>
      <c r="D94" s="202"/>
      <c r="E94" s="203">
        <f>80+56852</f>
        <v>56932</v>
      </c>
      <c r="F94" s="204"/>
    </row>
    <row r="95" spans="1:6" s="65" customFormat="1" ht="18" customHeight="1">
      <c r="A95" s="64">
        <v>4110</v>
      </c>
      <c r="B95" s="208" t="s">
        <v>32</v>
      </c>
      <c r="C95" s="98"/>
      <c r="D95" s="63"/>
      <c r="E95" s="175"/>
      <c r="F95" s="73">
        <v>30</v>
      </c>
    </row>
    <row r="96" spans="1:6" s="65" customFormat="1" ht="17.25" customHeight="1">
      <c r="A96" s="64">
        <v>4120</v>
      </c>
      <c r="B96" s="208" t="s">
        <v>33</v>
      </c>
      <c r="C96" s="98"/>
      <c r="D96" s="63"/>
      <c r="E96" s="175"/>
      <c r="F96" s="73">
        <v>50</v>
      </c>
    </row>
    <row r="97" spans="1:6" s="65" customFormat="1" ht="15.75" customHeight="1">
      <c r="A97" s="64">
        <v>4170</v>
      </c>
      <c r="B97" s="209" t="s">
        <v>76</v>
      </c>
      <c r="C97" s="98"/>
      <c r="D97" s="63"/>
      <c r="E97" s="175">
        <v>4700</v>
      </c>
      <c r="F97" s="73"/>
    </row>
    <row r="98" spans="1:6" s="65" customFormat="1" ht="18" customHeight="1">
      <c r="A98" s="64">
        <v>4210</v>
      </c>
      <c r="B98" s="209" t="s">
        <v>38</v>
      </c>
      <c r="C98" s="98"/>
      <c r="D98" s="63"/>
      <c r="E98" s="175">
        <v>2000</v>
      </c>
      <c r="F98" s="73"/>
    </row>
    <row r="99" spans="1:6" s="65" customFormat="1" ht="27" customHeight="1">
      <c r="A99" s="64">
        <v>4240</v>
      </c>
      <c r="B99" s="207" t="s">
        <v>65</v>
      </c>
      <c r="C99" s="98"/>
      <c r="D99" s="63"/>
      <c r="E99" s="175"/>
      <c r="F99" s="73">
        <v>3500</v>
      </c>
    </row>
    <row r="100" spans="1:6" s="65" customFormat="1" ht="16.5" customHeight="1">
      <c r="A100" s="64">
        <v>4300</v>
      </c>
      <c r="B100" s="207" t="s">
        <v>17</v>
      </c>
      <c r="C100" s="98"/>
      <c r="D100" s="63"/>
      <c r="E100" s="175">
        <f>9116+708+5300+54461</f>
        <v>69585</v>
      </c>
      <c r="F100" s="73">
        <v>2000</v>
      </c>
    </row>
    <row r="101" spans="1:6" s="65" customFormat="1" ht="28.5" customHeight="1" thickBot="1">
      <c r="A101" s="64">
        <v>6050</v>
      </c>
      <c r="B101" s="207" t="s">
        <v>92</v>
      </c>
      <c r="C101" s="98"/>
      <c r="D101" s="63"/>
      <c r="E101" s="175"/>
      <c r="F101" s="73">
        <v>31100</v>
      </c>
    </row>
    <row r="102" spans="1:6" s="65" customFormat="1" ht="29.25" customHeight="1" thickBot="1" thickTop="1">
      <c r="A102" s="66">
        <v>854</v>
      </c>
      <c r="B102" s="210" t="s">
        <v>58</v>
      </c>
      <c r="C102" s="38" t="s">
        <v>35</v>
      </c>
      <c r="D102" s="39"/>
      <c r="E102" s="160">
        <f>E103+E107+E113+E116+E120+E124</f>
        <v>34920</v>
      </c>
      <c r="F102" s="40">
        <f>F103+F107+F113+F116+F120+F124</f>
        <v>34920</v>
      </c>
    </row>
    <row r="103" spans="1:6" s="65" customFormat="1" ht="18" customHeight="1" thickTop="1">
      <c r="A103" s="56">
        <v>85401</v>
      </c>
      <c r="B103" s="211" t="s">
        <v>59</v>
      </c>
      <c r="C103" s="212"/>
      <c r="D103" s="59"/>
      <c r="E103" s="158"/>
      <c r="F103" s="89">
        <f>SUM(F104:F106)</f>
        <v>3940</v>
      </c>
    </row>
    <row r="104" spans="1:6" s="65" customFormat="1" ht="17.25" customHeight="1">
      <c r="A104" s="60">
        <v>4110</v>
      </c>
      <c r="B104" s="35" t="s">
        <v>32</v>
      </c>
      <c r="C104" s="209"/>
      <c r="D104" s="63"/>
      <c r="E104" s="175"/>
      <c r="F104" s="73">
        <v>3090</v>
      </c>
    </row>
    <row r="105" spans="1:6" s="65" customFormat="1" ht="15.75" customHeight="1">
      <c r="A105" s="60">
        <v>4120</v>
      </c>
      <c r="B105" s="35" t="s">
        <v>33</v>
      </c>
      <c r="C105" s="209"/>
      <c r="D105" s="63"/>
      <c r="E105" s="175"/>
      <c r="F105" s="73">
        <v>150</v>
      </c>
    </row>
    <row r="106" spans="1:6" s="65" customFormat="1" ht="15" customHeight="1">
      <c r="A106" s="60">
        <v>4440</v>
      </c>
      <c r="B106" s="35" t="s">
        <v>61</v>
      </c>
      <c r="C106" s="209"/>
      <c r="D106" s="63"/>
      <c r="E106" s="175"/>
      <c r="F106" s="73">
        <v>700</v>
      </c>
    </row>
    <row r="107" spans="1:6" s="65" customFormat="1" ht="27.75" customHeight="1">
      <c r="A107" s="120">
        <v>85403</v>
      </c>
      <c r="B107" s="213" t="s">
        <v>93</v>
      </c>
      <c r="C107" s="214"/>
      <c r="D107" s="191"/>
      <c r="E107" s="192">
        <f>SUM(E108:E112)</f>
        <v>2700</v>
      </c>
      <c r="F107" s="193">
        <f>SUM(F108:F112)</f>
        <v>1600</v>
      </c>
    </row>
    <row r="108" spans="1:6" s="65" customFormat="1" ht="18" customHeight="1">
      <c r="A108" s="60">
        <v>4110</v>
      </c>
      <c r="B108" s="35" t="s">
        <v>32</v>
      </c>
      <c r="C108" s="209"/>
      <c r="D108" s="63"/>
      <c r="E108" s="175">
        <v>400</v>
      </c>
      <c r="F108" s="73"/>
    </row>
    <row r="109" spans="1:6" s="65" customFormat="1" ht="16.5" customHeight="1">
      <c r="A109" s="60">
        <v>4280</v>
      </c>
      <c r="B109" s="61" t="s">
        <v>66</v>
      </c>
      <c r="C109" s="209"/>
      <c r="D109" s="63"/>
      <c r="E109" s="175">
        <v>400</v>
      </c>
      <c r="F109" s="73"/>
    </row>
    <row r="110" spans="1:6" s="65" customFormat="1" ht="16.5" customHeight="1">
      <c r="A110" s="60">
        <v>4350</v>
      </c>
      <c r="B110" s="61" t="s">
        <v>67</v>
      </c>
      <c r="C110" s="209"/>
      <c r="D110" s="63"/>
      <c r="E110" s="175">
        <v>400</v>
      </c>
      <c r="F110" s="73"/>
    </row>
    <row r="111" spans="1:6" s="65" customFormat="1" ht="28.5" customHeight="1">
      <c r="A111" s="60">
        <v>4370</v>
      </c>
      <c r="B111" s="61" t="s">
        <v>68</v>
      </c>
      <c r="C111" s="209"/>
      <c r="D111" s="63"/>
      <c r="E111" s="175">
        <v>1500</v>
      </c>
      <c r="F111" s="73"/>
    </row>
    <row r="112" spans="1:6" s="65" customFormat="1" ht="16.5" customHeight="1">
      <c r="A112" s="60">
        <v>4440</v>
      </c>
      <c r="B112" s="35" t="s">
        <v>61</v>
      </c>
      <c r="C112" s="209"/>
      <c r="D112" s="63"/>
      <c r="E112" s="175"/>
      <c r="F112" s="73">
        <v>1600</v>
      </c>
    </row>
    <row r="113" spans="1:6" s="65" customFormat="1" ht="27.75" customHeight="1">
      <c r="A113" s="120">
        <v>85406</v>
      </c>
      <c r="B113" s="213" t="s">
        <v>94</v>
      </c>
      <c r="C113" s="214"/>
      <c r="D113" s="191"/>
      <c r="E113" s="192"/>
      <c r="F113" s="193">
        <f>SUM(F114:F115)</f>
        <v>5290</v>
      </c>
    </row>
    <row r="114" spans="1:6" s="65" customFormat="1" ht="18" customHeight="1">
      <c r="A114" s="60">
        <v>4110</v>
      </c>
      <c r="B114" s="35" t="s">
        <v>32</v>
      </c>
      <c r="C114" s="209"/>
      <c r="D114" s="63"/>
      <c r="E114" s="175"/>
      <c r="F114" s="73">
        <v>4290</v>
      </c>
    </row>
    <row r="115" spans="1:6" s="65" customFormat="1" ht="15" customHeight="1">
      <c r="A115" s="60">
        <v>4120</v>
      </c>
      <c r="B115" s="35" t="s">
        <v>33</v>
      </c>
      <c r="C115" s="209"/>
      <c r="D115" s="63"/>
      <c r="E115" s="175"/>
      <c r="F115" s="73">
        <v>1000</v>
      </c>
    </row>
    <row r="116" spans="1:6" s="65" customFormat="1" ht="18" customHeight="1">
      <c r="A116" s="120">
        <v>85407</v>
      </c>
      <c r="B116" s="213" t="s">
        <v>95</v>
      </c>
      <c r="C116" s="214"/>
      <c r="D116" s="191"/>
      <c r="E116" s="192"/>
      <c r="F116" s="193">
        <f>SUM(F117:F119)</f>
        <v>10990</v>
      </c>
    </row>
    <row r="117" spans="1:6" s="65" customFormat="1" ht="17.25" customHeight="1">
      <c r="A117" s="60">
        <v>4010</v>
      </c>
      <c r="B117" s="35" t="s">
        <v>60</v>
      </c>
      <c r="C117" s="209"/>
      <c r="D117" s="63"/>
      <c r="E117" s="175"/>
      <c r="F117" s="73">
        <v>6320</v>
      </c>
    </row>
    <row r="118" spans="1:6" s="65" customFormat="1" ht="15" customHeight="1">
      <c r="A118" s="60">
        <v>4110</v>
      </c>
      <c r="B118" s="35" t="s">
        <v>32</v>
      </c>
      <c r="C118" s="209"/>
      <c r="D118" s="63"/>
      <c r="E118" s="175"/>
      <c r="F118" s="73">
        <v>4360</v>
      </c>
    </row>
    <row r="119" spans="1:6" s="65" customFormat="1" ht="17.25" customHeight="1">
      <c r="A119" s="60">
        <v>4120</v>
      </c>
      <c r="B119" s="35" t="s">
        <v>33</v>
      </c>
      <c r="C119" s="209"/>
      <c r="D119" s="63"/>
      <c r="E119" s="175"/>
      <c r="F119" s="73">
        <v>310</v>
      </c>
    </row>
    <row r="120" spans="1:6" s="65" customFormat="1" ht="16.5" customHeight="1">
      <c r="A120" s="120">
        <v>85410</v>
      </c>
      <c r="B120" s="213" t="s">
        <v>96</v>
      </c>
      <c r="C120" s="214"/>
      <c r="D120" s="191"/>
      <c r="E120" s="192">
        <f>SUM(E121:E123)</f>
        <v>12800</v>
      </c>
      <c r="F120" s="193">
        <f>SUM(F121:F123)</f>
        <v>13100</v>
      </c>
    </row>
    <row r="121" spans="1:6" s="65" customFormat="1" ht="17.25" customHeight="1">
      <c r="A121" s="60">
        <v>4010</v>
      </c>
      <c r="B121" s="35" t="s">
        <v>60</v>
      </c>
      <c r="C121" s="209"/>
      <c r="D121" s="63"/>
      <c r="E121" s="175"/>
      <c r="F121" s="73">
        <v>13100</v>
      </c>
    </row>
    <row r="122" spans="1:6" s="65" customFormat="1" ht="17.25" customHeight="1">
      <c r="A122" s="60">
        <v>4110</v>
      </c>
      <c r="B122" s="35" t="s">
        <v>32</v>
      </c>
      <c r="C122" s="209"/>
      <c r="D122" s="63"/>
      <c r="E122" s="175">
        <v>12450</v>
      </c>
      <c r="F122" s="73"/>
    </row>
    <row r="123" spans="1:6" s="65" customFormat="1" ht="16.5" customHeight="1">
      <c r="A123" s="60">
        <v>4120</v>
      </c>
      <c r="B123" s="35" t="s">
        <v>33</v>
      </c>
      <c r="C123" s="209"/>
      <c r="D123" s="63"/>
      <c r="E123" s="175">
        <v>350</v>
      </c>
      <c r="F123" s="73"/>
    </row>
    <row r="124" spans="1:6" s="65" customFormat="1" ht="17.25" customHeight="1">
      <c r="A124" s="120">
        <v>85495</v>
      </c>
      <c r="B124" s="213" t="s">
        <v>12</v>
      </c>
      <c r="C124" s="214"/>
      <c r="D124" s="191"/>
      <c r="E124" s="192">
        <f>E125</f>
        <v>19420</v>
      </c>
      <c r="F124" s="193"/>
    </row>
    <row r="125" spans="1:6" s="65" customFormat="1" ht="15.75" customHeight="1" thickBot="1">
      <c r="A125" s="99">
        <v>4010</v>
      </c>
      <c r="B125" s="35" t="s">
        <v>60</v>
      </c>
      <c r="C125" s="177"/>
      <c r="D125" s="63"/>
      <c r="E125" s="175">
        <v>19420</v>
      </c>
      <c r="F125" s="73"/>
    </row>
    <row r="126" spans="1:6" ht="29.25" customHeight="1" thickBot="1" thickTop="1">
      <c r="A126" s="68"/>
      <c r="B126" s="69" t="s">
        <v>13</v>
      </c>
      <c r="C126" s="69"/>
      <c r="D126" s="164">
        <f>D14</f>
        <v>3000</v>
      </c>
      <c r="E126" s="161">
        <f>E11+E14+E102</f>
        <v>341787</v>
      </c>
      <c r="F126" s="90">
        <f>F11+F14+F102</f>
        <v>325527</v>
      </c>
    </row>
    <row r="127" spans="1:7" s="77" customFormat="1" ht="18.75" thickBot="1" thickTop="1">
      <c r="A127" s="74"/>
      <c r="B127" s="75" t="s">
        <v>31</v>
      </c>
      <c r="C127" s="75"/>
      <c r="D127" s="75"/>
      <c r="E127" s="253">
        <f>F126-E126</f>
        <v>-16260</v>
      </c>
      <c r="F127" s="254"/>
      <c r="G127" s="76"/>
    </row>
    <row r="128" ht="13.5" thickTop="1"/>
    <row r="130" ht="9.75" customHeight="1"/>
  </sheetData>
  <mergeCells count="2">
    <mergeCell ref="B8:B9"/>
    <mergeCell ref="E127:F127"/>
  </mergeCells>
  <printOptions horizontalCentered="1"/>
  <pageMargins left="0.7874015748031497" right="0.7874015748031497" top="0.984251968503937" bottom="0.984251968503937" header="0.5118110236220472" footer="0.5118110236220472"/>
  <pageSetup firstPageNumber="8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7.625" style="0" customWidth="1"/>
    <col min="2" max="2" width="37.75390625" style="0" customWidth="1"/>
    <col min="3" max="3" width="6.625" style="0" customWidth="1"/>
    <col min="4" max="4" width="15.375" style="0" customWidth="1"/>
    <col min="5" max="5" width="16.375" style="0" customWidth="1"/>
  </cols>
  <sheetData>
    <row r="1" spans="1:4" ht="15.75">
      <c r="A1" s="12"/>
      <c r="B1" s="12"/>
      <c r="C1" s="12"/>
      <c r="D1" s="2" t="s">
        <v>47</v>
      </c>
    </row>
    <row r="2" spans="1:4" ht="13.5" customHeight="1">
      <c r="A2" s="48"/>
      <c r="B2" s="49"/>
      <c r="C2" s="49"/>
      <c r="D2" s="6" t="s">
        <v>103</v>
      </c>
    </row>
    <row r="3" spans="1:4" ht="13.5" customHeight="1">
      <c r="A3" s="48"/>
      <c r="B3" s="49"/>
      <c r="C3" s="49"/>
      <c r="D3" s="6" t="s">
        <v>1</v>
      </c>
    </row>
    <row r="4" spans="1:4" ht="13.5" customHeight="1">
      <c r="A4" s="48"/>
      <c r="B4" s="49"/>
      <c r="C4" s="49"/>
      <c r="D4" s="7" t="s">
        <v>104</v>
      </c>
    </row>
    <row r="5" spans="1:5" ht="30" customHeight="1">
      <c r="A5" s="48"/>
      <c r="B5" s="49"/>
      <c r="C5" s="49"/>
      <c r="D5" s="10"/>
      <c r="E5" s="10"/>
    </row>
    <row r="6" spans="1:5" ht="56.25">
      <c r="A6" s="8" t="s">
        <v>48</v>
      </c>
      <c r="B6" s="9"/>
      <c r="C6" s="9"/>
      <c r="D6" s="10"/>
      <c r="E6" s="10"/>
    </row>
    <row r="7" spans="1:5" ht="36" customHeight="1" thickBot="1">
      <c r="A7" s="8"/>
      <c r="B7" s="9"/>
      <c r="C7" s="9"/>
      <c r="D7" s="50"/>
      <c r="E7" s="50" t="s">
        <v>2</v>
      </c>
    </row>
    <row r="8" spans="1:5" ht="33" customHeight="1">
      <c r="A8" s="51" t="s">
        <v>3</v>
      </c>
      <c r="B8" s="255" t="s">
        <v>4</v>
      </c>
      <c r="C8" s="15" t="s">
        <v>5</v>
      </c>
      <c r="D8" s="221" t="s">
        <v>40</v>
      </c>
      <c r="E8" s="71" t="s">
        <v>6</v>
      </c>
    </row>
    <row r="9" spans="1:5" ht="14.25" customHeight="1">
      <c r="A9" s="52" t="s">
        <v>7</v>
      </c>
      <c r="B9" s="256"/>
      <c r="C9" s="18" t="s">
        <v>8</v>
      </c>
      <c r="D9" s="222" t="s">
        <v>9</v>
      </c>
      <c r="E9" s="87" t="s">
        <v>9</v>
      </c>
    </row>
    <row r="10" spans="1:5" s="54" customFormat="1" ht="13.5" thickBot="1">
      <c r="A10" s="19">
        <v>1</v>
      </c>
      <c r="B10" s="80">
        <v>2</v>
      </c>
      <c r="C10" s="20">
        <v>3</v>
      </c>
      <c r="D10" s="223">
        <v>4</v>
      </c>
      <c r="E10" s="22">
        <v>5</v>
      </c>
    </row>
    <row r="11" spans="1:5" s="54" customFormat="1" ht="62.25" customHeight="1" thickBot="1" thickTop="1">
      <c r="A11" s="66">
        <v>751</v>
      </c>
      <c r="B11" s="95" t="s">
        <v>49</v>
      </c>
      <c r="C11" s="227" t="s">
        <v>55</v>
      </c>
      <c r="D11" s="224">
        <f>D12</f>
        <v>43070</v>
      </c>
      <c r="E11" s="100">
        <f>E12</f>
        <v>43070</v>
      </c>
    </row>
    <row r="12" spans="1:5" s="54" customFormat="1" ht="19.5" customHeight="1" thickTop="1">
      <c r="A12" s="56">
        <v>75108</v>
      </c>
      <c r="B12" s="96" t="s">
        <v>50</v>
      </c>
      <c r="C12" s="228"/>
      <c r="D12" s="225">
        <f>D13</f>
        <v>43070</v>
      </c>
      <c r="E12" s="101">
        <f>SUM(E13:E20)</f>
        <v>43070</v>
      </c>
    </row>
    <row r="13" spans="1:5" s="65" customFormat="1" ht="60.75" customHeight="1">
      <c r="A13" s="97">
        <v>2010</v>
      </c>
      <c r="B13" s="105" t="s">
        <v>51</v>
      </c>
      <c r="C13" s="229"/>
      <c r="D13" s="226">
        <v>43070</v>
      </c>
      <c r="E13" s="102"/>
    </row>
    <row r="14" spans="1:5" s="65" customFormat="1" ht="18.75" customHeight="1">
      <c r="A14" s="60">
        <v>4110</v>
      </c>
      <c r="B14" s="32" t="s">
        <v>32</v>
      </c>
      <c r="C14" s="62"/>
      <c r="D14" s="106"/>
      <c r="E14" s="103">
        <v>3439</v>
      </c>
    </row>
    <row r="15" spans="1:5" s="65" customFormat="1" ht="17.25" customHeight="1">
      <c r="A15" s="60">
        <v>4120</v>
      </c>
      <c r="B15" s="32" t="s">
        <v>33</v>
      </c>
      <c r="C15" s="62"/>
      <c r="D15" s="106"/>
      <c r="E15" s="103">
        <v>491</v>
      </c>
    </row>
    <row r="16" spans="1:5" s="65" customFormat="1" ht="17.25" customHeight="1">
      <c r="A16" s="60">
        <v>4170</v>
      </c>
      <c r="B16" s="250" t="s">
        <v>76</v>
      </c>
      <c r="C16" s="62"/>
      <c r="D16" s="106"/>
      <c r="E16" s="103">
        <v>20000</v>
      </c>
    </row>
    <row r="17" spans="1:5" s="54" customFormat="1" ht="20.25" customHeight="1">
      <c r="A17" s="60">
        <v>4210</v>
      </c>
      <c r="B17" s="98" t="s">
        <v>38</v>
      </c>
      <c r="C17" s="230"/>
      <c r="D17" s="106"/>
      <c r="E17" s="103">
        <v>3444</v>
      </c>
    </row>
    <row r="18" spans="1:5" s="65" customFormat="1" ht="14.25" customHeight="1">
      <c r="A18" s="60">
        <v>4300</v>
      </c>
      <c r="B18" s="98" t="s">
        <v>17</v>
      </c>
      <c r="C18" s="207"/>
      <c r="D18" s="106"/>
      <c r="E18" s="103">
        <v>6000</v>
      </c>
    </row>
    <row r="19" spans="1:5" ht="31.5" customHeight="1">
      <c r="A19" s="60">
        <v>4740</v>
      </c>
      <c r="B19" s="32" t="s">
        <v>53</v>
      </c>
      <c r="C19" s="231"/>
      <c r="D19" s="106"/>
      <c r="E19" s="103">
        <v>1500</v>
      </c>
    </row>
    <row r="20" spans="1:6" s="77" customFormat="1" ht="30.75" thickBot="1">
      <c r="A20" s="99">
        <v>4750</v>
      </c>
      <c r="B20" s="72" t="s">
        <v>54</v>
      </c>
      <c r="C20" s="232"/>
      <c r="D20" s="107"/>
      <c r="E20" s="104">
        <v>8196</v>
      </c>
      <c r="F20" s="76"/>
    </row>
    <row r="21" spans="1:5" s="47" customFormat="1" ht="25.5" customHeight="1" thickBot="1" thickTop="1">
      <c r="A21" s="43"/>
      <c r="B21" s="44" t="s">
        <v>13</v>
      </c>
      <c r="C21" s="45"/>
      <c r="D21" s="108">
        <f>D11</f>
        <v>43070</v>
      </c>
      <c r="E21" s="46">
        <f>E11</f>
        <v>43070</v>
      </c>
    </row>
    <row r="22" ht="13.5" thickTop="1"/>
    <row r="23" ht="9.75" customHeight="1"/>
  </sheetData>
  <mergeCells count="1">
    <mergeCell ref="B8:B9"/>
  </mergeCells>
  <printOptions horizontalCentered="1"/>
  <pageMargins left="0.7874015748031497" right="0.7874015748031497" top="0.984251968503937" bottom="0.984251968503937" header="0.5118110236220472" footer="0.5118110236220472"/>
  <pageSetup firstPageNumber="12" useFirstPageNumber="1" horizontalDpi="600" verticalDpi="600" orientation="portrait" paperSize="9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Liwak</cp:lastModifiedBy>
  <cp:lastPrinted>2007-10-11T08:17:30Z</cp:lastPrinted>
  <dcterms:created xsi:type="dcterms:W3CDTF">2007-10-03T07:55:35Z</dcterms:created>
  <dcterms:modified xsi:type="dcterms:W3CDTF">2007-10-18T12:03:15Z</dcterms:modified>
  <cp:category/>
  <cp:version/>
  <cp:contentType/>
  <cp:contentStatus/>
</cp:coreProperties>
</file>