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880" windowHeight="6585" tabRatio="601" activeTab="0"/>
  </bookViews>
  <sheets>
    <sheet name="Zał nr 1" sheetId="1" r:id="rId1"/>
    <sheet name=" Zał nr 2" sheetId="2" r:id="rId2"/>
    <sheet name="Zał nr 3" sheetId="3" r:id="rId3"/>
    <sheet name="Zał nr 4" sheetId="4" r:id="rId4"/>
  </sheets>
  <definedNames>
    <definedName name="_xlnm.Print_Titles" localSheetId="1">' Zał nr 2'!$8:$10</definedName>
    <definedName name="_xlnm.Print_Titles" localSheetId="0">'Zał nr 1'!$7:$9</definedName>
    <definedName name="_xlnm.Print_Titles" localSheetId="2">'Zał nr 3'!$8:$10</definedName>
  </definedNames>
  <calcPr fullCalcOnLoad="1"/>
</workbook>
</file>

<file path=xl/sharedStrings.xml><?xml version="1.0" encoding="utf-8"?>
<sst xmlns="http://schemas.openxmlformats.org/spreadsheetml/2006/main" count="487" uniqueCount="226">
  <si>
    <t xml:space="preserve">Dział Rozdział   </t>
  </si>
  <si>
    <t>Wyszczególnienie</t>
  </si>
  <si>
    <t xml:space="preserve">DYSPO   </t>
  </si>
  <si>
    <t>WYDATKI</t>
  </si>
  <si>
    <t xml:space="preserve"> §</t>
  </si>
  <si>
    <t xml:space="preserve"> NENT</t>
  </si>
  <si>
    <t>Zwiększenia</t>
  </si>
  <si>
    <t>Pozostała działalność</t>
  </si>
  <si>
    <t>OGÓŁEM</t>
  </si>
  <si>
    <t>Zmniejszenia</t>
  </si>
  <si>
    <t>w złotych</t>
  </si>
  <si>
    <t>Zakup usług pozostałych</t>
  </si>
  <si>
    <t>4300</t>
  </si>
  <si>
    <t>Załącznik nr 1 do Zarządzenia</t>
  </si>
  <si>
    <t>Prezydenta Miasta Koszalina</t>
  </si>
  <si>
    <t>Załącznik nr 2 do Zarządzenia</t>
  </si>
  <si>
    <t>DOCHODY</t>
  </si>
  <si>
    <t>Załącznik nr 3 do Zarządzenia</t>
  </si>
  <si>
    <t>per saldo</t>
  </si>
  <si>
    <t>KULTURA I OCHRONA DZIEDZICTWA NARODOWEGO</t>
  </si>
  <si>
    <t>KS</t>
  </si>
  <si>
    <t>Zwiększenie</t>
  </si>
  <si>
    <t>E</t>
  </si>
  <si>
    <t>OŚWIATA I WYCHOWANIE</t>
  </si>
  <si>
    <t>Podróże służbowe krajowe</t>
  </si>
  <si>
    <t>4210</t>
  </si>
  <si>
    <t>750</t>
  </si>
  <si>
    <t>ADMINISTRACJA PUBLICZNA</t>
  </si>
  <si>
    <t>75023</t>
  </si>
  <si>
    <t>OA</t>
  </si>
  <si>
    <t>Zakup materiałów i wyposażenia</t>
  </si>
  <si>
    <t>EDUKACYJNA OPIEKA WYCHOWAWCZA</t>
  </si>
  <si>
    <t>RÓŻNE ROZLICZENIA</t>
  </si>
  <si>
    <t>BRM</t>
  </si>
  <si>
    <t>Wydatki na zakupy inwestycyjne jednostek budżetowych</t>
  </si>
  <si>
    <t>TURYSTYKA</t>
  </si>
  <si>
    <t>Zadania w zakresie upowszechniania turystki</t>
  </si>
  <si>
    <t>PI</t>
  </si>
  <si>
    <t>Dotacja podmiotowa z budżetu dla samorządowej instytucji kultury</t>
  </si>
  <si>
    <t>GOSPODARKA MIESZKANIOWA</t>
  </si>
  <si>
    <t>Podróże służbowe zagraniczne</t>
  </si>
  <si>
    <t>TRANSPORT I ŁĄCZNOŚĆ</t>
  </si>
  <si>
    <t>Drogi publiczne gminne</t>
  </si>
  <si>
    <t>Wydatki inwestycyjne jednostek budżetowych</t>
  </si>
  <si>
    <t>GOSPODARKA KOMUNALNA I OCHRONA ŚRODOWISKA</t>
  </si>
  <si>
    <t>IK</t>
  </si>
  <si>
    <t>Rezerwy ogólne i celowe</t>
  </si>
  <si>
    <t>POMOC SPOŁECZNA</t>
  </si>
  <si>
    <t>Składki na ubezpieczenia społeczne</t>
  </si>
  <si>
    <t>Składki na Fundusz Pracy</t>
  </si>
  <si>
    <t>Wynagrodzenia bezosobowe</t>
  </si>
  <si>
    <t>Zakup usług remontowych</t>
  </si>
  <si>
    <t>Składki na ubezpieczenie społeczne</t>
  </si>
  <si>
    <t>Wynagrodzenia osobowe pracowników</t>
  </si>
  <si>
    <t>Fn</t>
  </si>
  <si>
    <t>Zakup pomocy naukowych, dydaktycznych i książek</t>
  </si>
  <si>
    <t>HANDEL</t>
  </si>
  <si>
    <t>Gospodarka gruntami i nieruchomościami</t>
  </si>
  <si>
    <t>N</t>
  </si>
  <si>
    <t>Kary i odszkodowania wypłacane na rzecz osób prawnych i innych jednostek organizacyjnych</t>
  </si>
  <si>
    <t>Biblioteki</t>
  </si>
  <si>
    <t>Placówki opiekuńczo-wychowawcze</t>
  </si>
  <si>
    <t>Dodatkowe wynagrodzenie roczne</t>
  </si>
  <si>
    <t>Rodzinny Dom  Dziecka nr 2</t>
  </si>
  <si>
    <t>Rodzinny Dom  Dziecka nr 3</t>
  </si>
  <si>
    <t>Gospodarka ściekowa i ochrona wód</t>
  </si>
  <si>
    <t>Pozostałe odsetki</t>
  </si>
  <si>
    <t>Zarząd Dróg Miejskich</t>
  </si>
  <si>
    <t>Różne opłaty i składki</t>
  </si>
  <si>
    <t>Ośrodki pomocy społecznej</t>
  </si>
  <si>
    <t>Koszty postępowania sądowego i prokuratorskiego</t>
  </si>
  <si>
    <t>4700</t>
  </si>
  <si>
    <t xml:space="preserve">Szkolenia pracowników niebędących członkami korpusu służby cywilnej </t>
  </si>
  <si>
    <t>4750</t>
  </si>
  <si>
    <t>Zakup akcesoriów komputerowych, w tym programów i licencji</t>
  </si>
  <si>
    <t>Starostwa powiatowe</t>
  </si>
  <si>
    <t>75095</t>
  </si>
  <si>
    <t>Zakup materiałów papierniczych do sprzętudrukarskiego i urządzeń kserograficznych</t>
  </si>
  <si>
    <t>Teatry dramatyczne i lalkowe</t>
  </si>
  <si>
    <t>75075</t>
  </si>
  <si>
    <t>Promocja jednostek samorządu terytorialnego</t>
  </si>
  <si>
    <t>6060</t>
  </si>
  <si>
    <t>Zakupy materiałów i wyposażenia</t>
  </si>
  <si>
    <t>Zakupy inwestycyjne jednostek budżetowych</t>
  </si>
  <si>
    <t>Zakup usług obejmujących wykonanie ekspertyz, analiz i opinii</t>
  </si>
  <si>
    <t>Szkolenia pracowników niebędących członkami korpusu służby cywilnej</t>
  </si>
  <si>
    <t>Szkoły podstawowe</t>
  </si>
  <si>
    <t>Dodatkowe wynagrodzenia roczne</t>
  </si>
  <si>
    <t>Składki na Fundusz pracy</t>
  </si>
  <si>
    <t xml:space="preserve">Zakup materiałów i wyposażenia </t>
  </si>
  <si>
    <t>Zakup energii</t>
  </si>
  <si>
    <t>zakup usług remontowych</t>
  </si>
  <si>
    <t>Opłaty z tytułu zakupu usług telekomunikacyjnych telefonii komórkowej</t>
  </si>
  <si>
    <t>Oddziały przedszkolne w szkołach podstawowych</t>
  </si>
  <si>
    <t>Przedszkola</t>
  </si>
  <si>
    <t>Dotacja podmiotowa z budżetu dla zakładu budżetowego</t>
  </si>
  <si>
    <t>Gimnazja</t>
  </si>
  <si>
    <t>Dokształcanie i doskonalenie nauczycieli</t>
  </si>
  <si>
    <t>Wpłaty na Państwowy Fundusz Rehabilitacji Osób Niepełnosprawnych</t>
  </si>
  <si>
    <t>Świetlice szkolne</t>
  </si>
  <si>
    <t>Dotacja podmiotowa z budżetu dla niepublicznej jednostki systemu oświaty</t>
  </si>
  <si>
    <t>Dotacja podmiotowa z budżetu dla pozostałych jednostek sektora finansów publicznych</t>
  </si>
  <si>
    <t>Szkoły podstawowe specjalne</t>
  </si>
  <si>
    <t>Gimnazja specjalne</t>
  </si>
  <si>
    <t>Licea ogólnokształcące</t>
  </si>
  <si>
    <t>Opłaty z tytułu zakupu usług telekomunikacyjnych telefonii stacjonarnej</t>
  </si>
  <si>
    <t>Licea profilowane</t>
  </si>
  <si>
    <t>Szkoły zawodowe</t>
  </si>
  <si>
    <t>Zakupy akcesoriów komputerowych, w tym programów i licencji</t>
  </si>
  <si>
    <t>Szkoły artystyczne</t>
  </si>
  <si>
    <t>Świetlice specjalne</t>
  </si>
  <si>
    <t>Miejska Poradnia Psychologiczno-Pedagogiczna</t>
  </si>
  <si>
    <t>Placówki wychowania pozaszkolnego - MDK</t>
  </si>
  <si>
    <t>75011</t>
  </si>
  <si>
    <t xml:space="preserve">Podatek od nieruchomości </t>
  </si>
  <si>
    <t>Ośrodki wsparcia</t>
  </si>
  <si>
    <t>Zakup usług internetowych</t>
  </si>
  <si>
    <t>POZOSTAŁE ZADANIA W ZAKRESIE POLITYKI SPOŁECZNEJ</t>
  </si>
  <si>
    <t>Zespoły do spraw orzekania o niepełnosprawności</t>
  </si>
  <si>
    <t>Świadczenia społeczne</t>
  </si>
  <si>
    <t>Drogi publiczne w miastach na prawach powiatu</t>
  </si>
  <si>
    <t>85220</t>
  </si>
  <si>
    <t>Jednostki specjalistycznego poradnictwa, mieszkania chronione i ośrodki interwencji kryzysowej</t>
  </si>
  <si>
    <t>Dotacje celowe przekazane z budżetu państwa na  zadania bieżące z zakresu administracji rządowej oraz inne zadania zlecone ustawami realizowane przez powiat</t>
  </si>
  <si>
    <t>RWZ</t>
  </si>
  <si>
    <t>Rezerwa celowa na wydatki jednostek pomocniczych (Rad Osiedli)</t>
  </si>
  <si>
    <t>Drogi wewnętrzne</t>
  </si>
  <si>
    <t>RO "Jedliny"</t>
  </si>
  <si>
    <t>RO "Lechitów"</t>
  </si>
  <si>
    <t>RO "Lubiatowo"</t>
  </si>
  <si>
    <t>RO "Morskie"</t>
  </si>
  <si>
    <t>RO "Na Skarpie"</t>
  </si>
  <si>
    <t>RO "Przedmieście K.A."</t>
  </si>
  <si>
    <t>RO "Rokosowo"</t>
  </si>
  <si>
    <t>RO "J.J. Śniadeckich"</t>
  </si>
  <si>
    <t>RO "Śródmieście"</t>
  </si>
  <si>
    <t>RO "Tysiąclecia"</t>
  </si>
  <si>
    <t>RO "M. Wańkowicza"</t>
  </si>
  <si>
    <t>RO "Wspólny Dom"</t>
  </si>
  <si>
    <t>RO "T.Kotarbińskiego"</t>
  </si>
  <si>
    <r>
      <t>Zakup usług remontowych -</t>
    </r>
    <r>
      <rPr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RO "Śródmieście"</t>
    </r>
  </si>
  <si>
    <t>Oświetlenie ulic, placów i dróg</t>
  </si>
  <si>
    <r>
      <t xml:space="preserve">Zakup usług remontowych - </t>
    </r>
    <r>
      <rPr>
        <i/>
        <sz val="10"/>
        <rFont val="Times New Roman"/>
        <family val="1"/>
      </rPr>
      <t>RO"Bukowe"</t>
    </r>
  </si>
  <si>
    <t>RO "M.Wańkowicza"</t>
  </si>
  <si>
    <r>
      <t xml:space="preserve">Zakup materiałów i wyposażenia - </t>
    </r>
    <r>
      <rPr>
        <i/>
        <sz val="10"/>
        <rFont val="Times New Roman"/>
        <family val="1"/>
      </rPr>
      <t>RO "Tysiąclecia"</t>
    </r>
  </si>
  <si>
    <t>KULTURA FIZYCZNA I SPORT</t>
  </si>
  <si>
    <t>Zespół Szkół Sportowych</t>
  </si>
  <si>
    <t>Szkoła Podstawowa Nr 4</t>
  </si>
  <si>
    <t>Szkoła Podstawowa Nr 5 i Gimnazjum Nr 5</t>
  </si>
  <si>
    <t xml:space="preserve">Szkoła Podstawowa Nr 6 </t>
  </si>
  <si>
    <t>Szkoła Podstawowa Nr 7</t>
  </si>
  <si>
    <t>Szkoła Podstawowa Nr 9</t>
  </si>
  <si>
    <t>Szkoła Podstawowa Nr 10</t>
  </si>
  <si>
    <t>Szkoła Podstawowa Nr 13</t>
  </si>
  <si>
    <t>Szkoła Podstawowa Nr 17</t>
  </si>
  <si>
    <t>Szkoła Podstawowa Nr 18 i Gimnazjum Nr 9</t>
  </si>
  <si>
    <t>Szkoła Podstawowa Integracyjna</t>
  </si>
  <si>
    <t>Gimnazjum Nr 6</t>
  </si>
  <si>
    <t>Gimnazjum Nr 7</t>
  </si>
  <si>
    <t>Gimnazjum Nr 11</t>
  </si>
  <si>
    <t>Szkolne Schronisko Młodzieżowe</t>
  </si>
  <si>
    <t>Gimnazjum Nr 2</t>
  </si>
  <si>
    <t>Zespół Szkół Nr 11</t>
  </si>
  <si>
    <t>I Liceum Ogólnokształcące</t>
  </si>
  <si>
    <t>II Liceum Ogólnokształcące</t>
  </si>
  <si>
    <t>Zespół Szkół Nr 1</t>
  </si>
  <si>
    <t>Zespół Szkół Nr 2</t>
  </si>
  <si>
    <t>Zespół Szkół Nr 3</t>
  </si>
  <si>
    <t>Zespół Szkół Nr 7</t>
  </si>
  <si>
    <t>Zespół Szkół Nr 8</t>
  </si>
  <si>
    <t>Zespół Szkół Nr 9</t>
  </si>
  <si>
    <t>Zespół Szkół Nr 10</t>
  </si>
  <si>
    <t>Centrum Kształcenia Ustawicznego</t>
  </si>
  <si>
    <t>Zespół Szkół Nr 12</t>
  </si>
  <si>
    <t>Specjalny Ośrodek Szkolno - Wychowawczy</t>
  </si>
  <si>
    <t>Miejska Poradnia Psychologiczno - Pedagogiczna</t>
  </si>
  <si>
    <t>Szkolenie pracowników niebędących członkami korpusu służby cywilnej</t>
  </si>
  <si>
    <t>Zakup materiałów papierniczych  do sprzętu drukarskiego i urządzeń kserograficznych</t>
  </si>
  <si>
    <t>Wynagrodzenia osobowe</t>
  </si>
  <si>
    <t>Internaty i bursy szkolne</t>
  </si>
  <si>
    <t>Dotacje celowe otrzymane z powiatu na zadania bieżące realizowane na podstawie porozumień między jednostkami samorządu terytorialnego</t>
  </si>
  <si>
    <t>Urzędy wojewódzkie</t>
  </si>
  <si>
    <t>Urzędy gmin</t>
  </si>
  <si>
    <t>Świadczenia rodzinne, zaliczka alimentacyjna oraz składki na ubezpieczenia emerytalne i rentowe z ubezpieczenia społecznego</t>
  </si>
  <si>
    <t>ŚDS nr 1</t>
  </si>
  <si>
    <t>ŚDS nr 2</t>
  </si>
  <si>
    <t>Opłaty na rzecz budżetów jednostek samorządu terytorialnego</t>
  </si>
  <si>
    <t>Załącznik nr 4 do Zarządzenia</t>
  </si>
  <si>
    <t>ul. Batalionów Chłopskich</t>
  </si>
  <si>
    <t>ul. Młyńska</t>
  </si>
  <si>
    <t>ul. Połczyńska - (projekt odcinka od ul. Działkowej do ul. Żytniej)</t>
  </si>
  <si>
    <t>ul. Waryńskiego ze skrzyżowaniem z ul. Zwycięstwa</t>
  </si>
  <si>
    <t>ul. Zwycięstwa (Św. Wojciecha do Dębowej)</t>
  </si>
  <si>
    <t>Ewidencja dróg</t>
  </si>
  <si>
    <t>Skrzyżowanie ul. Władysława IV - Akademicka</t>
  </si>
  <si>
    <t>Skrzyżowanie ulic J. Pawła II - Staszica</t>
  </si>
  <si>
    <t>Skrzyżowanie ulic A. Krajowej - Boh. Warszawy - Morskiej</t>
  </si>
  <si>
    <t xml:space="preserve">Remont obiektów mostowych </t>
  </si>
  <si>
    <t>Przebudowa ulic: Lutyków, Obotrytów, P.Skargi, Łużyckiej, Poprzecznej</t>
  </si>
  <si>
    <t>Przebudowa ulic: Zawiszy Czarnego, Dąbrówki, Ks. Anastazji, K. Wielkiego</t>
  </si>
  <si>
    <t>Odpisy na ZFŚS</t>
  </si>
  <si>
    <t xml:space="preserve">Nagrody o charakterze szczególnym niezaliczone do wynagrodzeń </t>
  </si>
  <si>
    <t>Zakup materiałów papierniczych do sprzętu drukarskiego i urządzeń kserograficznych</t>
  </si>
  <si>
    <t>Szkoły zawodowe specjalne</t>
  </si>
  <si>
    <t>Przebudowa ul. Chrobrego, ul. Domina, ul. Krzywoustego</t>
  </si>
  <si>
    <t>Przebudowa ul. Połtawskiej</t>
  </si>
  <si>
    <t>Przebudowa ul. Tuwima</t>
  </si>
  <si>
    <t>R</t>
  </si>
  <si>
    <t>Inf.</t>
  </si>
  <si>
    <t>Wydział Organozacyjno - Administracyjny</t>
  </si>
  <si>
    <t>Biuro Informatyki</t>
  </si>
  <si>
    <r>
      <t xml:space="preserve">Wydatki inwestycyjne jednostek budżetowych - </t>
    </r>
    <r>
      <rPr>
        <i/>
        <sz val="10"/>
        <rFont val="Times New Roman"/>
        <family val="1"/>
      </rPr>
      <t>remont targowiska</t>
    </r>
  </si>
  <si>
    <t>Dokończenie przebudowy ulic: Mickiewicza, Asnyka i Grodzkiej</t>
  </si>
  <si>
    <t>4140</t>
  </si>
  <si>
    <t>Wpłaty na PFRON</t>
  </si>
  <si>
    <t>ZMIANY  W  PLANIE  WYDATKÓW   NA  ZADANIA  WŁASNE   GMINY    W  2007  ROKU</t>
  </si>
  <si>
    <t>ZMIANY    PLANU DOCHODÓW I  WYDATKÓW   NA  ZADANIA  WŁASNE   POWIATU     W  2007  ROKU</t>
  </si>
  <si>
    <t>ZMIANY  PLANU  DOCHODÓW I  WYDATKÓW NA  ZADANIA  ZLECONE POWIATOWI  Z ZAKRESU ADMINISTRACJI  RZĄDOWEJ  W  2007  ROKU</t>
  </si>
  <si>
    <t>Ośrodki adopcyjno - opiekuńcze</t>
  </si>
  <si>
    <t xml:space="preserve">Dotacje celowe otrzymane z budżetu państwa na realizację zadań bieżących z zakresu administracji rządowej oraz innych zadań zleconych gminom ustawami </t>
  </si>
  <si>
    <t>Usuwanie skutków klęsk żywiołowych</t>
  </si>
  <si>
    <t>ZMIANY  PLANU  DOCHODÓW  I  WYDATKÓW NA  ZADANIA  ZLECONE GMINIE  Z ZAKRESU ADMINISTRACJI RZĄDOWEJ                                                       W  2007  ROKU</t>
  </si>
  <si>
    <t>Nr  51 /  199  / 07</t>
  </si>
  <si>
    <t>z dnia  30 marca   2007 r.</t>
  </si>
  <si>
    <t>z dnia  30  marca   2007 r.</t>
  </si>
  <si>
    <t>Nr   51 /  199 / 07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</si>
</sst>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  <numFmt numFmtId="167" formatCode="0.000"/>
    <numFmt numFmtId="168" formatCode="0.0000"/>
    <numFmt numFmtId="169" formatCode="_-* #,##0.0\ _z_ł_-;\-* #,##0.0\ _z_ł_-;_-* &quot;-&quot;??\ _z_ł_-;_-@_-"/>
    <numFmt numFmtId="170" formatCode="_-* #,##0\ _z_ł_-;\-* #,##0\ _z_ł_-;_-* &quot;-&quot;??\ _z_ł_-;_-@_-"/>
    <numFmt numFmtId="171" formatCode="_-* #,##0.000\ _z_ł_-;\-* #,##0.000\ _z_ł_-;_-* &quot;-&quot;??\ _z_ł_-;_-@_-"/>
    <numFmt numFmtId="172" formatCode="_-* #,##0.0000\ _z_ł_-;\-* #,##0.0000\ _z_ł_-;_-* &quot;-&quot;??\ _z_ł_-;_-@_-"/>
    <numFmt numFmtId="173" formatCode="_-* #,##0.00000\ _z_ł_-;\-* #,##0.00000\ _z_ł_-;_-* &quot;-&quot;??\ _z_ł_-;_-@_-"/>
    <numFmt numFmtId="174" formatCode="#,##0.0000"/>
  </numFmts>
  <fonts count="2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3"/>
      <name val="Times New Roman"/>
      <family val="1"/>
    </font>
    <font>
      <sz val="16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Arial CE"/>
      <family val="0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 CE"/>
      <family val="1"/>
    </font>
    <font>
      <i/>
      <sz val="10"/>
      <name val="Times New Roman CE"/>
      <family val="1"/>
    </font>
    <font>
      <sz val="11"/>
      <name val="Times New Roman CE"/>
      <family val="1"/>
    </font>
  </fonts>
  <fills count="2">
    <fill>
      <patternFill/>
    </fill>
    <fill>
      <patternFill patternType="gray125"/>
    </fill>
  </fills>
  <borders count="70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medium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 style="double"/>
    </border>
    <border>
      <left style="thin"/>
      <right style="medium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medium"/>
      <right style="thin"/>
      <top style="double"/>
      <bottom style="double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double"/>
      <bottom style="thin"/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thin"/>
    </border>
    <border>
      <left style="double"/>
      <right style="thin"/>
      <top style="double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double"/>
      <right style="thin"/>
      <top style="thin"/>
      <bottom style="double"/>
    </border>
    <border>
      <left style="double"/>
      <right style="thin"/>
      <top style="double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1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164" fontId="7" fillId="0" borderId="0" xfId="0" applyNumberFormat="1" applyFont="1" applyFill="1" applyBorder="1" applyAlignment="1" applyProtection="1">
      <alignment horizontal="centerContinuous"/>
      <protection locked="0"/>
    </xf>
    <xf numFmtId="0" fontId="7" fillId="0" borderId="0" xfId="0" applyNumberFormat="1" applyFont="1" applyFill="1" applyBorder="1" applyAlignment="1" applyProtection="1">
      <alignment horizontal="centerContinuous"/>
      <protection locked="0"/>
    </xf>
    <xf numFmtId="165" fontId="8" fillId="0" borderId="0" xfId="0" applyNumberFormat="1" applyFont="1" applyFill="1" applyBorder="1" applyAlignment="1" applyProtection="1">
      <alignment horizontal="centerContinuous"/>
      <protection locked="0"/>
    </xf>
    <xf numFmtId="164" fontId="7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7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5" fontId="8" fillId="0" borderId="0" xfId="0" applyNumberFormat="1" applyFont="1" applyFill="1" applyBorder="1" applyAlignment="1" applyProtection="1">
      <alignment horizontal="centerContinuous" vertical="center"/>
      <protection locked="0"/>
    </xf>
    <xf numFmtId="0" fontId="6" fillId="0" borderId="0" xfId="0" applyNumberFormat="1" applyFont="1" applyFill="1" applyBorder="1" applyAlignment="1" applyProtection="1">
      <alignment horizontal="centerContinuous" vertical="center"/>
      <protection locked="0"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NumberFormat="1" applyFont="1" applyFill="1" applyBorder="1" applyAlignment="1" applyProtection="1">
      <alignment horizontal="center" vertical="top" wrapText="1"/>
      <protection locked="0"/>
    </xf>
    <xf numFmtId="0" fontId="1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" xfId="0" applyNumberFormat="1" applyFont="1" applyFill="1" applyBorder="1" applyAlignment="1" applyProtection="1">
      <alignment horizontal="center" vertical="top" wrapText="1"/>
      <protection locked="0"/>
    </xf>
    <xf numFmtId="0" fontId="6" fillId="0" borderId="0" xfId="0" applyFont="1" applyAlignment="1">
      <alignment/>
    </xf>
    <xf numFmtId="0" fontId="9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4" xfId="0" applyNumberFormat="1" applyFont="1" applyFill="1" applyBorder="1" applyAlignment="1" applyProtection="1">
      <alignment horizontal="center" wrapText="1"/>
      <protection locked="0"/>
    </xf>
    <xf numFmtId="0" fontId="13" fillId="0" borderId="5" xfId="0" applyNumberFormat="1" applyFont="1" applyFill="1" applyBorder="1" applyAlignment="1" applyProtection="1">
      <alignment horizontal="center" vertical="center"/>
      <protection locked="0"/>
    </xf>
    <xf numFmtId="0" fontId="13" fillId="0" borderId="6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0" fontId="6" fillId="0" borderId="0" xfId="0" applyNumberFormat="1" applyFont="1" applyFill="1" applyBorder="1" applyAlignment="1" applyProtection="1">
      <alignment horizontal="left" vertical="center"/>
      <protection locked="0"/>
    </xf>
    <xf numFmtId="164" fontId="5" fillId="0" borderId="2" xfId="0" applyNumberFormat="1" applyFont="1" applyFill="1" applyBorder="1" applyAlignment="1" applyProtection="1">
      <alignment horizontal="center" vertical="center"/>
      <protection locked="0"/>
    </xf>
    <xf numFmtId="0" fontId="10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NumberFormat="1" applyFont="1" applyFill="1" applyBorder="1" applyAlignment="1" applyProtection="1">
      <alignment horizontal="center" vertical="top" wrapText="1"/>
      <protection locked="0"/>
    </xf>
    <xf numFmtId="164" fontId="7" fillId="0" borderId="0" xfId="0" applyNumberFormat="1" applyFont="1" applyFill="1" applyBorder="1" applyAlignment="1" applyProtection="1">
      <alignment horizontal="centerContinuous" vertical="center"/>
      <protection locked="0"/>
    </xf>
    <xf numFmtId="0" fontId="7" fillId="0" borderId="0" xfId="0" applyNumberFormat="1" applyFont="1" applyFill="1" applyBorder="1" applyAlignment="1" applyProtection="1">
      <alignment horizontal="centerContinuous" vertical="center"/>
      <protection locked="0"/>
    </xf>
    <xf numFmtId="0" fontId="13" fillId="0" borderId="7" xfId="0" applyNumberFormat="1" applyFont="1" applyFill="1" applyBorder="1" applyAlignment="1" applyProtection="1">
      <alignment horizontal="center" vertical="center"/>
      <protection locked="0"/>
    </xf>
    <xf numFmtId="0" fontId="13" fillId="0" borderId="8" xfId="0" applyNumberFormat="1" applyFont="1" applyFill="1" applyBorder="1" applyAlignment="1" applyProtection="1">
      <alignment horizontal="center" vertical="center"/>
      <protection locked="0"/>
    </xf>
    <xf numFmtId="0" fontId="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NumberFormat="1" applyFont="1" applyFill="1" applyBorder="1" applyAlignment="1" applyProtection="1">
      <alignment vertical="center"/>
      <protection locked="0"/>
    </xf>
    <xf numFmtId="165" fontId="6" fillId="0" borderId="0" xfId="0" applyNumberFormat="1" applyFont="1" applyFill="1" applyBorder="1" applyAlignment="1" applyProtection="1">
      <alignment horizontal="centerContinuous"/>
      <protection locked="0"/>
    </xf>
    <xf numFmtId="0" fontId="10" fillId="0" borderId="9" xfId="0" applyFont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Continuous" vertical="center"/>
      <protection locked="0"/>
    </xf>
    <xf numFmtId="0" fontId="11" fillId="0" borderId="10" xfId="0" applyNumberFormat="1" applyFont="1" applyFill="1" applyBorder="1" applyAlignment="1" applyProtection="1">
      <alignment horizontal="centerContinuous" vertical="center" wrapText="1"/>
      <protection locked="0"/>
    </xf>
    <xf numFmtId="0" fontId="5" fillId="0" borderId="11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0" fontId="14" fillId="0" borderId="12" xfId="0" applyNumberFormat="1" applyFont="1" applyFill="1" applyBorder="1" applyAlignment="1" applyProtection="1">
      <alignment vertical="center" wrapText="1"/>
      <protection locked="0"/>
    </xf>
    <xf numFmtId="164" fontId="14" fillId="0" borderId="12" xfId="0" applyNumberFormat="1" applyFont="1" applyFill="1" applyBorder="1" applyAlignment="1" applyProtection="1">
      <alignment horizontal="center" vertical="center"/>
      <protection locked="0"/>
    </xf>
    <xf numFmtId="0" fontId="14" fillId="0" borderId="12" xfId="0" applyNumberFormat="1" applyFont="1" applyFill="1" applyBorder="1" applyAlignment="1" applyProtection="1">
      <alignment horizontal="left" vertical="center" wrapText="1"/>
      <protection locked="0"/>
    </xf>
    <xf numFmtId="49" fontId="14" fillId="0" borderId="13" xfId="0" applyNumberFormat="1" applyFont="1" applyFill="1" applyBorder="1" applyAlignment="1" applyProtection="1">
      <alignment horizontal="center" vertical="center"/>
      <protection locked="0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4" fillId="0" borderId="0" xfId="0" applyFont="1" applyAlignment="1">
      <alignment/>
    </xf>
    <xf numFmtId="0" fontId="8" fillId="0" borderId="15" xfId="0" applyNumberFormat="1" applyFont="1" applyFill="1" applyBorder="1" applyAlignment="1" applyProtection="1">
      <alignment horizontal="centerContinuous" vertical="center" wrapText="1"/>
      <protection locked="0"/>
    </xf>
    <xf numFmtId="0" fontId="8" fillId="0" borderId="0" xfId="0" applyFont="1" applyAlignment="1">
      <alignment vertical="center"/>
    </xf>
    <xf numFmtId="0" fontId="15" fillId="0" borderId="13" xfId="0" applyFont="1" applyBorder="1" applyAlignment="1">
      <alignment vertical="center"/>
    </xf>
    <xf numFmtId="0" fontId="15" fillId="0" borderId="14" xfId="0" applyFont="1" applyBorder="1" applyAlignment="1">
      <alignment vertical="center"/>
    </xf>
    <xf numFmtId="3" fontId="15" fillId="0" borderId="16" xfId="0" applyNumberFormat="1" applyFont="1" applyBorder="1" applyAlignment="1">
      <alignment horizontal="centerContinuous" vertical="center"/>
    </xf>
    <xf numFmtId="0" fontId="16" fillId="0" borderId="0" xfId="0" applyFont="1" applyAlignment="1">
      <alignment/>
    </xf>
    <xf numFmtId="0" fontId="16" fillId="0" borderId="13" xfId="0" applyFont="1" applyBorder="1" applyAlignment="1">
      <alignment/>
    </xf>
    <xf numFmtId="3" fontId="14" fillId="0" borderId="17" xfId="0" applyNumberFormat="1" applyFont="1" applyFill="1" applyBorder="1" applyAlignment="1" applyProtection="1">
      <alignment horizontal="right" vertical="center"/>
      <protection locked="0"/>
    </xf>
    <xf numFmtId="3" fontId="5" fillId="0" borderId="18" xfId="0" applyNumberFormat="1" applyFont="1" applyFill="1" applyBorder="1" applyAlignment="1" applyProtection="1">
      <alignment vertical="center"/>
      <protection locked="0"/>
    </xf>
    <xf numFmtId="164" fontId="5" fillId="0" borderId="19" xfId="0" applyNumberFormat="1" applyFont="1" applyFill="1" applyBorder="1" applyAlignment="1" applyProtection="1">
      <alignment horizontal="center" vertical="center"/>
      <protection locked="0"/>
    </xf>
    <xf numFmtId="3" fontId="14" fillId="0" borderId="20" xfId="0" applyNumberFormat="1" applyFont="1" applyFill="1" applyBorder="1" applyAlignment="1" applyProtection="1">
      <alignment horizontal="right" vertical="center"/>
      <protection locked="0"/>
    </xf>
    <xf numFmtId="3" fontId="5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22" xfId="0" applyFont="1" applyBorder="1" applyAlignment="1">
      <alignment horizontal="center" vertical="center"/>
    </xf>
    <xf numFmtId="3" fontId="14" fillId="0" borderId="23" xfId="0" applyNumberFormat="1" applyFont="1" applyFill="1" applyBorder="1" applyAlignment="1" applyProtection="1">
      <alignment horizontal="right" vertical="center"/>
      <protection locked="0"/>
    </xf>
    <xf numFmtId="3" fontId="5" fillId="0" borderId="22" xfId="0" applyNumberFormat="1" applyFont="1" applyFill="1" applyBorder="1" applyAlignment="1" applyProtection="1">
      <alignment horizontal="right" vertical="center"/>
      <protection locked="0"/>
    </xf>
    <xf numFmtId="3" fontId="14" fillId="0" borderId="24" xfId="0" applyNumberFormat="1" applyFont="1" applyFill="1" applyBorder="1" applyAlignment="1" applyProtection="1">
      <alignment horizontal="right" vertical="center"/>
      <protection locked="0"/>
    </xf>
    <xf numFmtId="164" fontId="14" fillId="0" borderId="25" xfId="0" applyNumberFormat="1" applyFont="1" applyFill="1" applyBorder="1" applyAlignment="1" applyProtection="1">
      <alignment horizontal="center" vertical="center"/>
      <protection locked="0"/>
    </xf>
    <xf numFmtId="3" fontId="15" fillId="0" borderId="23" xfId="0" applyNumberFormat="1" applyFont="1" applyBorder="1" applyAlignment="1">
      <alignment horizontal="centerContinuous" vertical="center"/>
    </xf>
    <xf numFmtId="9" fontId="16" fillId="0" borderId="0" xfId="17" applyFont="1" applyFill="1" applyBorder="1" applyAlignment="1" applyProtection="1">
      <alignment/>
      <protection locked="0"/>
    </xf>
    <xf numFmtId="0" fontId="13" fillId="0" borderId="26" xfId="0" applyNumberFormat="1" applyFont="1" applyFill="1" applyBorder="1" applyAlignment="1" applyProtection="1">
      <alignment horizontal="center" vertical="center"/>
      <protection locked="0"/>
    </xf>
    <xf numFmtId="0" fontId="10" fillId="0" borderId="19" xfId="0" applyNumberFormat="1" applyFont="1" applyFill="1" applyBorder="1" applyAlignment="1" applyProtection="1">
      <alignment horizontal="center" vertical="top" wrapText="1"/>
      <protection locked="0"/>
    </xf>
    <xf numFmtId="0" fontId="13" fillId="0" borderId="27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NumberFormat="1" applyFont="1" applyFill="1" applyBorder="1" applyAlignment="1" applyProtection="1">
      <alignment horizontal="center" vertical="center"/>
      <protection locked="0"/>
    </xf>
    <xf numFmtId="0" fontId="14" fillId="0" borderId="25" xfId="0" applyNumberFormat="1" applyFont="1" applyFill="1" applyBorder="1" applyAlignment="1" applyProtection="1">
      <alignment horizontal="center" vertical="center"/>
      <protection locked="0"/>
    </xf>
    <xf numFmtId="0" fontId="5" fillId="0" borderId="7" xfId="0" applyNumberFormat="1" applyFont="1" applyFill="1" applyBorder="1" applyAlignment="1" applyProtection="1">
      <alignment horizontal="center" vertical="center"/>
      <protection locked="0"/>
    </xf>
    <xf numFmtId="0" fontId="5" fillId="0" borderId="6" xfId="0" applyNumberFormat="1" applyFont="1" applyFill="1" applyBorder="1" applyAlignment="1" applyProtection="1">
      <alignment vertical="center"/>
      <protection locked="0"/>
    </xf>
    <xf numFmtId="164" fontId="5" fillId="0" borderId="8" xfId="0" applyNumberFormat="1" applyFont="1" applyFill="1" applyBorder="1" applyAlignment="1" applyProtection="1">
      <alignment horizontal="center" vertical="center"/>
      <protection locked="0"/>
    </xf>
    <xf numFmtId="0" fontId="14" fillId="0" borderId="28" xfId="0" applyNumberFormat="1" applyFont="1" applyFill="1" applyBorder="1" applyAlignment="1" applyProtection="1">
      <alignment horizontal="center" vertical="center"/>
      <protection locked="0"/>
    </xf>
    <xf numFmtId="3" fontId="14" fillId="0" borderId="21" xfId="0" applyNumberFormat="1" applyFont="1" applyFill="1" applyBorder="1" applyAlignment="1" applyProtection="1">
      <alignment horizontal="right" vertical="center"/>
      <protection locked="0"/>
    </xf>
    <xf numFmtId="49" fontId="14" fillId="0" borderId="29" xfId="0" applyNumberFormat="1" applyFont="1" applyFill="1" applyBorder="1" applyAlignment="1" applyProtection="1">
      <alignment horizontal="center" vertical="center"/>
      <protection locked="0"/>
    </xf>
    <xf numFmtId="0" fontId="5" fillId="0" borderId="2" xfId="0" applyNumberFormat="1" applyFont="1" applyFill="1" applyBorder="1" applyAlignment="1" applyProtection="1">
      <alignment horizontal="left" vertical="center" wrapText="1"/>
      <protection locked="0"/>
    </xf>
    <xf numFmtId="3" fontId="5" fillId="0" borderId="26" xfId="0" applyNumberFormat="1" applyFont="1" applyFill="1" applyBorder="1" applyAlignment="1" applyProtection="1">
      <alignment horizontal="right" vertical="center"/>
      <protection locked="0"/>
    </xf>
    <xf numFmtId="0" fontId="5" fillId="0" borderId="2" xfId="0" applyNumberFormat="1" applyFont="1" applyFill="1" applyBorder="1" applyAlignment="1" applyProtection="1">
      <alignment vertical="center" wrapText="1"/>
      <protection locked="0"/>
    </xf>
    <xf numFmtId="0" fontId="10" fillId="0" borderId="26" xfId="0" applyFont="1" applyBorder="1" applyAlignment="1">
      <alignment horizontal="center" vertical="center"/>
    </xf>
    <xf numFmtId="3" fontId="14" fillId="0" borderId="30" xfId="0" applyNumberFormat="1" applyFont="1" applyFill="1" applyBorder="1" applyAlignment="1" applyProtection="1">
      <alignment horizontal="right" vertical="center"/>
      <protection locked="0"/>
    </xf>
    <xf numFmtId="49" fontId="14" fillId="0" borderId="28" xfId="0" applyNumberFormat="1" applyFont="1" applyFill="1" applyBorder="1" applyAlignment="1" applyProtection="1">
      <alignment horizontal="centerContinuous" vertical="center"/>
      <protection locked="0"/>
    </xf>
    <xf numFmtId="0" fontId="12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2" xfId="0" applyNumberFormat="1" applyFont="1" applyFill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vertical="center"/>
    </xf>
    <xf numFmtId="164" fontId="14" fillId="0" borderId="32" xfId="0" applyNumberFormat="1" applyFont="1" applyFill="1" applyBorder="1" applyAlignment="1" applyProtection="1">
      <alignment horizontal="center" vertical="center"/>
      <protection locked="0"/>
    </xf>
    <xf numFmtId="0" fontId="8" fillId="0" borderId="23" xfId="0" applyFont="1" applyBorder="1" applyAlignment="1">
      <alignment vertical="center"/>
    </xf>
    <xf numFmtId="0" fontId="14" fillId="0" borderId="33" xfId="0" applyNumberFormat="1" applyFont="1" applyFill="1" applyBorder="1" applyAlignment="1" applyProtection="1">
      <alignment vertical="center" wrapText="1"/>
      <protection locked="0"/>
    </xf>
    <xf numFmtId="0" fontId="13" fillId="0" borderId="34" xfId="0" applyNumberFormat="1" applyFont="1" applyFill="1" applyBorder="1" applyAlignment="1" applyProtection="1">
      <alignment horizontal="center" vertical="center"/>
      <protection locked="0"/>
    </xf>
    <xf numFmtId="0" fontId="14" fillId="0" borderId="29" xfId="0" applyNumberFormat="1" applyFont="1" applyFill="1" applyBorder="1" applyAlignment="1" applyProtection="1">
      <alignment horizontal="center" vertical="center"/>
      <protection locked="0"/>
    </xf>
    <xf numFmtId="0" fontId="14" fillId="0" borderId="5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3" fontId="13" fillId="0" borderId="22" xfId="0" applyNumberFormat="1" applyFont="1" applyFill="1" applyBorder="1" applyAlignment="1" applyProtection="1">
      <alignment horizontal="center" vertical="center"/>
      <protection locked="0"/>
    </xf>
    <xf numFmtId="3" fontId="14" fillId="0" borderId="35" xfId="0" applyNumberFormat="1" applyFont="1" applyFill="1" applyBorder="1" applyAlignment="1" applyProtection="1">
      <alignment horizontal="right" vertical="center"/>
      <protection locked="0"/>
    </xf>
    <xf numFmtId="49" fontId="14" fillId="0" borderId="5" xfId="0" applyNumberFormat="1" applyFont="1" applyFill="1" applyBorder="1" applyAlignment="1" applyProtection="1">
      <alignment horizontal="centerContinuous" vertical="center"/>
      <protection locked="0"/>
    </xf>
    <xf numFmtId="0" fontId="14" fillId="0" borderId="6" xfId="0" applyNumberFormat="1" applyFont="1" applyFill="1" applyBorder="1" applyAlignment="1" applyProtection="1">
      <alignment vertical="center" wrapText="1"/>
      <protection locked="0"/>
    </xf>
    <xf numFmtId="3" fontId="14" fillId="0" borderId="35" xfId="0" applyNumberFormat="1" applyFont="1" applyFill="1" applyBorder="1" applyAlignment="1" applyProtection="1">
      <alignment horizontal="right" vertical="center"/>
      <protection locked="0"/>
    </xf>
    <xf numFmtId="0" fontId="5" fillId="0" borderId="1" xfId="0" applyNumberFormat="1" applyFont="1" applyFill="1" applyBorder="1" applyAlignment="1" applyProtection="1">
      <alignment horizontal="center" vertical="center"/>
      <protection locked="0"/>
    </xf>
    <xf numFmtId="3" fontId="6" fillId="0" borderId="18" xfId="0" applyNumberFormat="1" applyFont="1" applyFill="1" applyBorder="1" applyAlignment="1" applyProtection="1">
      <alignment horizontal="right" vertical="center"/>
      <protection locked="0"/>
    </xf>
    <xf numFmtId="3" fontId="5" fillId="0" borderId="18" xfId="0" applyNumberFormat="1" applyFont="1" applyFill="1" applyBorder="1" applyAlignment="1" applyProtection="1">
      <alignment horizontal="right" vertical="center"/>
      <protection locked="0"/>
    </xf>
    <xf numFmtId="0" fontId="5" fillId="0" borderId="2" xfId="0" applyNumberFormat="1" applyFont="1" applyFill="1" applyBorder="1" applyAlignment="1" applyProtection="1">
      <alignment vertical="center" wrapText="1"/>
      <protection locked="0"/>
    </xf>
    <xf numFmtId="43" fontId="14" fillId="0" borderId="12" xfId="15" applyFont="1" applyFill="1" applyBorder="1" applyAlignment="1" applyProtection="1">
      <alignment horizontal="left" vertical="center" wrapText="1"/>
      <protection locked="0"/>
    </xf>
    <xf numFmtId="43" fontId="14" fillId="0" borderId="32" xfId="15" applyFont="1" applyFill="1" applyBorder="1" applyAlignment="1" applyProtection="1">
      <alignment horizontal="left" vertical="center" wrapText="1"/>
      <protection locked="0"/>
    </xf>
    <xf numFmtId="3" fontId="14" fillId="0" borderId="24" xfId="0" applyNumberFormat="1" applyFont="1" applyFill="1" applyBorder="1" applyAlignment="1" applyProtection="1">
      <alignment horizontal="right" vertical="center"/>
      <protection locked="0"/>
    </xf>
    <xf numFmtId="3" fontId="14" fillId="0" borderId="23" xfId="0" applyNumberFormat="1" applyFont="1" applyFill="1" applyBorder="1" applyAlignment="1" applyProtection="1">
      <alignment horizontal="right" vertical="center"/>
      <protection locked="0"/>
    </xf>
    <xf numFmtId="0" fontId="5" fillId="0" borderId="2" xfId="0" applyNumberFormat="1" applyFont="1" applyFill="1" applyBorder="1" applyAlignment="1" applyProtection="1">
      <alignment vertical="center"/>
      <protection locked="0"/>
    </xf>
    <xf numFmtId="3" fontId="18" fillId="0" borderId="21" xfId="0" applyNumberFormat="1" applyFont="1" applyFill="1" applyBorder="1" applyAlignment="1" applyProtection="1">
      <alignment horizontal="right" vertical="center"/>
      <protection locked="0"/>
    </xf>
    <xf numFmtId="0" fontId="5" fillId="0" borderId="2" xfId="0" applyNumberFormat="1" applyFont="1" applyFill="1" applyBorder="1" applyAlignment="1" applyProtection="1">
      <alignment horizontal="center" vertical="center"/>
      <protection locked="0"/>
    </xf>
    <xf numFmtId="3" fontId="5" fillId="0" borderId="21" xfId="0" applyNumberFormat="1" applyFont="1" applyFill="1" applyBorder="1" applyAlignment="1" applyProtection="1">
      <alignment horizontal="right" vertical="center"/>
      <protection locked="0"/>
    </xf>
    <xf numFmtId="0" fontId="14" fillId="0" borderId="5" xfId="0" applyNumberFormat="1" applyFont="1" applyFill="1" applyBorder="1" applyAlignment="1" applyProtection="1">
      <alignment horizontal="center" vertical="center"/>
      <protection locked="0"/>
    </xf>
    <xf numFmtId="0" fontId="14" fillId="0" borderId="6" xfId="0" applyNumberFormat="1" applyFont="1" applyFill="1" applyBorder="1" applyAlignment="1" applyProtection="1">
      <alignment vertical="center"/>
      <protection locked="0"/>
    </xf>
    <xf numFmtId="3" fontId="14" fillId="0" borderId="20" xfId="0" applyNumberFormat="1" applyFont="1" applyFill="1" applyBorder="1" applyAlignment="1" applyProtection="1">
      <alignment horizontal="right" vertical="center"/>
      <protection locked="0"/>
    </xf>
    <xf numFmtId="0" fontId="14" fillId="0" borderId="12" xfId="0" applyNumberFormat="1" applyFont="1" applyFill="1" applyBorder="1" applyAlignment="1" applyProtection="1">
      <alignment horizontal="center" vertical="center"/>
      <protection locked="0"/>
    </xf>
    <xf numFmtId="3" fontId="14" fillId="0" borderId="17" xfId="0" applyNumberFormat="1" applyFont="1" applyFill="1" applyBorder="1" applyAlignment="1" applyProtection="1">
      <alignment horizontal="right" vertical="center"/>
      <protection locked="0"/>
    </xf>
    <xf numFmtId="0" fontId="14" fillId="0" borderId="32" xfId="0" applyNumberFormat="1" applyFont="1" applyFill="1" applyBorder="1" applyAlignment="1" applyProtection="1">
      <alignment horizontal="center" vertical="center"/>
      <protection locked="0"/>
    </xf>
    <xf numFmtId="3" fontId="14" fillId="0" borderId="30" xfId="0" applyNumberFormat="1" applyFont="1" applyFill="1" applyBorder="1" applyAlignment="1" applyProtection="1">
      <alignment horizontal="right" vertical="center"/>
      <protection locked="0"/>
    </xf>
    <xf numFmtId="164" fontId="14" fillId="0" borderId="6" xfId="0" applyNumberFormat="1" applyFont="1" applyFill="1" applyBorder="1" applyAlignment="1" applyProtection="1">
      <alignment horizontal="center" vertical="center"/>
      <protection locked="0"/>
    </xf>
    <xf numFmtId="0" fontId="14" fillId="0" borderId="28" xfId="0" applyNumberFormat="1" applyFont="1" applyFill="1" applyBorder="1" applyAlignment="1" applyProtection="1">
      <alignment horizontal="center" vertical="center"/>
      <protection locked="0"/>
    </xf>
    <xf numFmtId="0" fontId="14" fillId="0" borderId="29" xfId="0" applyNumberFormat="1" applyFont="1" applyFill="1" applyBorder="1" applyAlignment="1" applyProtection="1">
      <alignment horizontal="center" vertical="center"/>
      <protection locked="0"/>
    </xf>
    <xf numFmtId="0" fontId="5" fillId="0" borderId="36" xfId="0" applyNumberFormat="1" applyFont="1" applyFill="1" applyBorder="1" applyAlignment="1" applyProtection="1">
      <alignment horizontal="left" vertical="center" wrapText="1"/>
      <protection locked="0"/>
    </xf>
    <xf numFmtId="0" fontId="14" fillId="0" borderId="32" xfId="0" applyNumberFormat="1" applyFont="1" applyFill="1" applyBorder="1" applyAlignment="1" applyProtection="1">
      <alignment horizontal="center" vertical="center"/>
      <protection locked="0"/>
    </xf>
    <xf numFmtId="3" fontId="18" fillId="0" borderId="18" xfId="0" applyNumberFormat="1" applyFont="1" applyFill="1" applyBorder="1" applyAlignment="1" applyProtection="1">
      <alignment horizontal="right" vertical="center"/>
      <protection locked="0"/>
    </xf>
    <xf numFmtId="0" fontId="14" fillId="0" borderId="37" xfId="0" applyNumberFormat="1" applyFont="1" applyFill="1" applyBorder="1" applyAlignment="1" applyProtection="1">
      <alignment horizontal="left" vertical="center" wrapText="1"/>
      <protection locked="0"/>
    </xf>
    <xf numFmtId="0" fontId="18" fillId="0" borderId="1" xfId="0" applyNumberFormat="1" applyFont="1" applyFill="1" applyBorder="1" applyAlignment="1" applyProtection="1">
      <alignment horizontal="center" vertical="center"/>
      <protection locked="0"/>
    </xf>
    <xf numFmtId="164" fontId="18" fillId="0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21" xfId="0" applyNumberFormat="1" applyFont="1" applyFill="1" applyBorder="1" applyAlignment="1" applyProtection="1">
      <alignment vertical="center"/>
      <protection locked="0"/>
    </xf>
    <xf numFmtId="0" fontId="5" fillId="0" borderId="2" xfId="0" applyNumberFormat="1" applyFont="1" applyFill="1" applyBorder="1" applyAlignment="1" applyProtection="1">
      <alignment horizontal="left" vertical="center" wrapText="1"/>
      <protection locked="0"/>
    </xf>
    <xf numFmtId="0" fontId="15" fillId="0" borderId="23" xfId="0" applyFont="1" applyBorder="1" applyAlignment="1">
      <alignment vertical="center"/>
    </xf>
    <xf numFmtId="0" fontId="14" fillId="0" borderId="23" xfId="0" applyNumberFormat="1" applyFont="1" applyFill="1" applyBorder="1" applyAlignment="1" applyProtection="1">
      <alignment horizontal="center" vertical="center"/>
      <protection locked="0"/>
    </xf>
    <xf numFmtId="3" fontId="5" fillId="0" borderId="38" xfId="0" applyNumberFormat="1" applyFont="1" applyFill="1" applyBorder="1" applyAlignment="1" applyProtection="1">
      <alignment horizontal="right" vertical="center"/>
      <protection locked="0"/>
    </xf>
    <xf numFmtId="0" fontId="14" fillId="0" borderId="32" xfId="0" applyNumberFormat="1" applyFont="1" applyFill="1" applyBorder="1" applyAlignment="1" applyProtection="1">
      <alignment vertical="center"/>
      <protection locked="0"/>
    </xf>
    <xf numFmtId="0" fontId="14" fillId="0" borderId="39" xfId="0" applyNumberFormat="1" applyFont="1" applyFill="1" applyBorder="1" applyAlignment="1" applyProtection="1">
      <alignment horizontal="center" vertical="center"/>
      <protection locked="0"/>
    </xf>
    <xf numFmtId="0" fontId="14" fillId="0" borderId="19" xfId="0" applyNumberFormat="1" applyFont="1" applyFill="1" applyBorder="1" applyAlignment="1" applyProtection="1">
      <alignment horizontal="center" vertical="center"/>
      <protection locked="0"/>
    </xf>
    <xf numFmtId="0" fontId="14" fillId="0" borderId="25" xfId="0" applyNumberFormat="1" applyFont="1" applyFill="1" applyBorder="1" applyAlignment="1" applyProtection="1">
      <alignment horizontal="center" vertical="center"/>
      <protection locked="0"/>
    </xf>
    <xf numFmtId="0" fontId="14" fillId="0" borderId="39" xfId="0" applyNumberFormat="1" applyFont="1" applyFill="1" applyBorder="1" applyAlignment="1" applyProtection="1">
      <alignment horizontal="center" vertical="center"/>
      <protection locked="0"/>
    </xf>
    <xf numFmtId="0" fontId="5" fillId="0" borderId="19" xfId="0" applyNumberFormat="1" applyFont="1" applyFill="1" applyBorder="1" applyAlignment="1" applyProtection="1">
      <alignment vertical="center"/>
      <protection locked="0"/>
    </xf>
    <xf numFmtId="3" fontId="14" fillId="0" borderId="25" xfId="0" applyNumberFormat="1" applyFont="1" applyFill="1" applyBorder="1" applyAlignment="1" applyProtection="1">
      <alignment horizontal="right" vertical="center"/>
      <protection locked="0"/>
    </xf>
    <xf numFmtId="3" fontId="14" fillId="0" borderId="39" xfId="0" applyNumberFormat="1" applyFont="1" applyFill="1" applyBorder="1" applyAlignment="1" applyProtection="1">
      <alignment horizontal="right" vertical="center"/>
      <protection locked="0"/>
    </xf>
    <xf numFmtId="3" fontId="5" fillId="0" borderId="19" xfId="0" applyNumberFormat="1" applyFont="1" applyFill="1" applyBorder="1" applyAlignment="1" applyProtection="1">
      <alignment horizontal="right" vertical="center"/>
      <protection locked="0"/>
    </xf>
    <xf numFmtId="3" fontId="14" fillId="0" borderId="40" xfId="0" applyNumberFormat="1" applyFont="1" applyFill="1" applyBorder="1" applyAlignment="1" applyProtection="1">
      <alignment horizontal="right" vertical="center"/>
      <protection locked="0"/>
    </xf>
    <xf numFmtId="3" fontId="8" fillId="0" borderId="23" xfId="0" applyNumberFormat="1" applyFont="1" applyBorder="1" applyAlignment="1">
      <alignment vertical="center"/>
    </xf>
    <xf numFmtId="0" fontId="14" fillId="0" borderId="37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9" xfId="0" applyNumberFormat="1" applyFont="1" applyFill="1" applyBorder="1" applyAlignment="1" applyProtection="1">
      <alignment horizontal="center" vertical="center"/>
      <protection locked="0"/>
    </xf>
    <xf numFmtId="3" fontId="14" fillId="0" borderId="25" xfId="0" applyNumberFormat="1" applyFont="1" applyFill="1" applyBorder="1" applyAlignment="1" applyProtection="1">
      <alignment horizontal="right" vertical="center"/>
      <protection locked="0"/>
    </xf>
    <xf numFmtId="0" fontId="6" fillId="0" borderId="13" xfId="0" applyFont="1" applyBorder="1" applyAlignment="1">
      <alignment vertical="center"/>
    </xf>
    <xf numFmtId="0" fontId="15" fillId="0" borderId="14" xfId="0" applyFont="1" applyBorder="1" applyAlignment="1">
      <alignment horizontal="left" vertical="center"/>
    </xf>
    <xf numFmtId="0" fontId="6" fillId="0" borderId="14" xfId="0" applyFont="1" applyBorder="1" applyAlignment="1">
      <alignment vertical="center"/>
    </xf>
    <xf numFmtId="0" fontId="6" fillId="0" borderId="0" xfId="0" applyFont="1" applyAlignment="1">
      <alignment vertical="center"/>
    </xf>
    <xf numFmtId="3" fontId="5" fillId="0" borderId="18" xfId="0" applyNumberFormat="1" applyFont="1" applyFill="1" applyBorder="1" applyAlignment="1" applyProtection="1">
      <alignment vertical="center"/>
      <protection locked="0"/>
    </xf>
    <xf numFmtId="0" fontId="14" fillId="0" borderId="32" xfId="0" applyNumberFormat="1" applyFont="1" applyFill="1" applyBorder="1" applyAlignment="1" applyProtection="1">
      <alignment horizontal="left" vertical="center" wrapText="1"/>
      <protection locked="0"/>
    </xf>
    <xf numFmtId="3" fontId="14" fillId="0" borderId="39" xfId="0" applyNumberFormat="1" applyFont="1" applyFill="1" applyBorder="1" applyAlignment="1" applyProtection="1">
      <alignment horizontal="right" vertical="center"/>
      <protection locked="0"/>
    </xf>
    <xf numFmtId="0" fontId="15" fillId="0" borderId="25" xfId="0" applyFont="1" applyBorder="1" applyAlignment="1">
      <alignment vertical="center"/>
    </xf>
    <xf numFmtId="0" fontId="10" fillId="0" borderId="40" xfId="0" applyFont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164" fontId="5" fillId="0" borderId="2" xfId="0" applyNumberFormat="1" applyFont="1" applyFill="1" applyBorder="1" applyAlignment="1" applyProtection="1">
      <alignment horizontal="center" vertical="center"/>
      <protection locked="0"/>
    </xf>
    <xf numFmtId="164" fontId="5" fillId="0" borderId="19" xfId="0" applyNumberFormat="1" applyFont="1" applyFill="1" applyBorder="1" applyAlignment="1" applyProtection="1">
      <alignment horizontal="center" vertical="center"/>
      <protection locked="0"/>
    </xf>
    <xf numFmtId="3" fontId="5" fillId="0" borderId="22" xfId="0" applyNumberFormat="1" applyFont="1" applyFill="1" applyBorder="1" applyAlignment="1" applyProtection="1">
      <alignment horizontal="right" vertical="center"/>
      <protection locked="0"/>
    </xf>
    <xf numFmtId="49" fontId="5" fillId="0" borderId="1" xfId="0" applyNumberFormat="1" applyFont="1" applyFill="1" applyBorder="1" applyAlignment="1" applyProtection="1">
      <alignment horizontal="centerContinuous" vertical="center"/>
      <protection locked="0"/>
    </xf>
    <xf numFmtId="3" fontId="8" fillId="0" borderId="17" xfId="0" applyNumberFormat="1" applyFont="1" applyBorder="1" applyAlignment="1">
      <alignment vertical="center"/>
    </xf>
    <xf numFmtId="0" fontId="14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14" fillId="0" borderId="32" xfId="0" applyNumberFormat="1" applyFont="1" applyFill="1" applyBorder="1" applyAlignment="1" applyProtection="1">
      <alignment horizontal="left" vertical="center" wrapText="1"/>
      <protection locked="0"/>
    </xf>
    <xf numFmtId="0" fontId="14" fillId="0" borderId="42" xfId="0" applyNumberFormat="1" applyFont="1" applyFill="1" applyBorder="1" applyAlignment="1" applyProtection="1">
      <alignment vertical="center"/>
      <protection locked="0"/>
    </xf>
    <xf numFmtId="3" fontId="5" fillId="0" borderId="26" xfId="0" applyNumberFormat="1" applyFont="1" applyFill="1" applyBorder="1" applyAlignment="1" applyProtection="1">
      <alignment horizontal="right" vertical="center"/>
      <protection locked="0"/>
    </xf>
    <xf numFmtId="3" fontId="5" fillId="0" borderId="43" xfId="0" applyNumberFormat="1" applyFont="1" applyFill="1" applyBorder="1" applyAlignment="1" applyProtection="1">
      <alignment vertical="center"/>
      <protection locked="0"/>
    </xf>
    <xf numFmtId="3" fontId="8" fillId="0" borderId="25" xfId="0" applyNumberFormat="1" applyFont="1" applyBorder="1" applyAlignment="1">
      <alignment vertical="center"/>
    </xf>
    <xf numFmtId="0" fontId="5" fillId="0" borderId="31" xfId="0" applyNumberFormat="1" applyFont="1" applyFill="1" applyBorder="1" applyAlignment="1" applyProtection="1">
      <alignment vertical="center"/>
      <protection locked="0"/>
    </xf>
    <xf numFmtId="0" fontId="13" fillId="0" borderId="9" xfId="0" applyNumberFormat="1" applyFont="1" applyFill="1" applyBorder="1" applyAlignment="1" applyProtection="1">
      <alignment horizontal="center" vertical="center"/>
      <protection locked="0"/>
    </xf>
    <xf numFmtId="0" fontId="10" fillId="0" borderId="44" xfId="0" applyFont="1" applyBorder="1" applyAlignment="1">
      <alignment horizontal="center" vertical="center"/>
    </xf>
    <xf numFmtId="0" fontId="13" fillId="0" borderId="44" xfId="0" applyNumberFormat="1" applyFont="1" applyFill="1" applyBorder="1" applyAlignment="1" applyProtection="1">
      <alignment horizontal="center" vertical="center"/>
      <protection locked="0"/>
    </xf>
    <xf numFmtId="0" fontId="5" fillId="0" borderId="18" xfId="0" applyNumberFormat="1" applyFont="1" applyFill="1" applyBorder="1" applyAlignment="1" applyProtection="1">
      <alignment vertical="center"/>
      <protection locked="0"/>
    </xf>
    <xf numFmtId="3" fontId="5" fillId="0" borderId="21" xfId="0" applyNumberFormat="1" applyFont="1" applyFill="1" applyBorder="1" applyAlignment="1" applyProtection="1">
      <alignment horizontal="center" vertical="center"/>
      <protection locked="0"/>
    </xf>
    <xf numFmtId="0" fontId="5" fillId="0" borderId="18" xfId="0" applyNumberFormat="1" applyFont="1" applyFill="1" applyBorder="1" applyAlignment="1" applyProtection="1">
      <alignment horizontal="center" vertical="center"/>
      <protection locked="0"/>
    </xf>
    <xf numFmtId="0" fontId="14" fillId="0" borderId="12" xfId="0" applyNumberFormat="1" applyFont="1" applyFill="1" applyBorder="1" applyAlignment="1" applyProtection="1">
      <alignment horizontal="left" vertical="center"/>
      <protection locked="0"/>
    </xf>
    <xf numFmtId="0" fontId="14" fillId="0" borderId="1" xfId="0" applyNumberFormat="1" applyFont="1" applyFill="1" applyBorder="1" applyAlignment="1" applyProtection="1">
      <alignment horizontal="center" vertical="center"/>
      <protection locked="0"/>
    </xf>
    <xf numFmtId="0" fontId="14" fillId="0" borderId="32" xfId="0" applyNumberFormat="1" applyFont="1" applyFill="1" applyBorder="1" applyAlignment="1" applyProtection="1">
      <alignment horizontal="left" vertical="center"/>
      <protection locked="0"/>
    </xf>
    <xf numFmtId="0" fontId="5" fillId="0" borderId="11" xfId="0" applyNumberFormat="1" applyFont="1" applyFill="1" applyBorder="1" applyAlignment="1" applyProtection="1">
      <alignment horizontal="center" vertical="center"/>
      <protection locked="0"/>
    </xf>
    <xf numFmtId="3" fontId="15" fillId="0" borderId="17" xfId="0" applyNumberFormat="1" applyFont="1" applyBorder="1" applyAlignment="1">
      <alignment horizontal="centerContinuous" vertical="center"/>
    </xf>
    <xf numFmtId="0" fontId="14" fillId="0" borderId="23" xfId="0" applyNumberFormat="1" applyFont="1" applyFill="1" applyBorder="1" applyAlignment="1" applyProtection="1">
      <alignment vertical="center" wrapText="1"/>
      <protection locked="0"/>
    </xf>
    <xf numFmtId="0" fontId="14" fillId="0" borderId="21" xfId="0" applyNumberFormat="1" applyFont="1" applyFill="1" applyBorder="1" applyAlignment="1" applyProtection="1">
      <alignment vertical="center"/>
      <protection locked="0"/>
    </xf>
    <xf numFmtId="3" fontId="14" fillId="0" borderId="21" xfId="0" applyNumberFormat="1" applyFont="1" applyFill="1" applyBorder="1" applyAlignment="1" applyProtection="1">
      <alignment horizontal="right" vertical="center"/>
      <protection locked="0"/>
    </xf>
    <xf numFmtId="3" fontId="14" fillId="0" borderId="19" xfId="0" applyNumberFormat="1" applyFont="1" applyFill="1" applyBorder="1" applyAlignment="1" applyProtection="1">
      <alignment horizontal="right" vertical="center"/>
      <protection locked="0"/>
    </xf>
    <xf numFmtId="0" fontId="14" fillId="0" borderId="24" xfId="0" applyNumberFormat="1" applyFont="1" applyFill="1" applyBorder="1" applyAlignment="1" applyProtection="1">
      <alignment vertical="center"/>
      <protection locked="0"/>
    </xf>
    <xf numFmtId="0" fontId="5" fillId="0" borderId="21" xfId="0" applyNumberFormat="1" applyFont="1" applyFill="1" applyBorder="1" applyAlignment="1" applyProtection="1">
      <alignment vertical="center" wrapText="1"/>
      <protection locked="0"/>
    </xf>
    <xf numFmtId="0" fontId="18" fillId="0" borderId="21" xfId="0" applyNumberFormat="1" applyFont="1" applyFill="1" applyBorder="1" applyAlignment="1" applyProtection="1">
      <alignment vertical="center" wrapText="1"/>
      <protection locked="0"/>
    </xf>
    <xf numFmtId="0" fontId="19" fillId="0" borderId="21" xfId="0" applyNumberFormat="1" applyFont="1" applyFill="1" applyBorder="1" applyAlignment="1" applyProtection="1">
      <alignment vertical="center"/>
      <protection locked="0"/>
    </xf>
    <xf numFmtId="3" fontId="19" fillId="0" borderId="19" xfId="0" applyNumberFormat="1" applyFont="1" applyFill="1" applyBorder="1" applyAlignment="1" applyProtection="1">
      <alignment horizontal="right" vertical="center"/>
      <protection locked="0"/>
    </xf>
    <xf numFmtId="3" fontId="18" fillId="0" borderId="18" xfId="0" applyNumberFormat="1" applyFont="1" applyFill="1" applyBorder="1" applyAlignment="1" applyProtection="1">
      <alignment vertical="center"/>
      <protection locked="0"/>
    </xf>
    <xf numFmtId="3" fontId="14" fillId="0" borderId="18" xfId="0" applyNumberFormat="1" applyFont="1" applyFill="1" applyBorder="1" applyAlignment="1" applyProtection="1">
      <alignment horizontal="right" vertical="center"/>
      <protection locked="0"/>
    </xf>
    <xf numFmtId="0" fontId="8" fillId="0" borderId="45" xfId="0" applyFont="1" applyBorder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0" fontId="14" fillId="0" borderId="24" xfId="0" applyNumberFormat="1" applyFont="1" applyFill="1" applyBorder="1" applyAlignment="1" applyProtection="1">
      <alignment vertical="center" wrapText="1"/>
      <protection locked="0"/>
    </xf>
    <xf numFmtId="3" fontId="8" fillId="0" borderId="25" xfId="0" applyNumberFormat="1" applyFont="1" applyFill="1" applyBorder="1" applyAlignment="1" applyProtection="1">
      <alignment horizontal="right" vertical="center"/>
      <protection locked="0"/>
    </xf>
    <xf numFmtId="0" fontId="6" fillId="0" borderId="46" xfId="0" applyFont="1" applyBorder="1" applyAlignment="1">
      <alignment vertical="center"/>
    </xf>
    <xf numFmtId="0" fontId="14" fillId="0" borderId="6" xfId="0" applyNumberFormat="1" applyFont="1" applyFill="1" applyBorder="1" applyAlignment="1" applyProtection="1">
      <alignment horizontal="center" vertical="center"/>
      <protection locked="0"/>
    </xf>
    <xf numFmtId="0" fontId="14" fillId="0" borderId="40" xfId="0" applyNumberFormat="1" applyFont="1" applyFill="1" applyBorder="1" applyAlignment="1" applyProtection="1">
      <alignment horizontal="center" vertical="center"/>
      <protection locked="0"/>
    </xf>
    <xf numFmtId="0" fontId="13" fillId="0" borderId="35" xfId="0" applyNumberFormat="1" applyFont="1" applyFill="1" applyBorder="1" applyAlignment="1" applyProtection="1">
      <alignment horizontal="center" vertical="center"/>
      <protection locked="0"/>
    </xf>
    <xf numFmtId="0" fontId="5" fillId="0" borderId="2" xfId="0" applyNumberFormat="1" applyFont="1" applyFill="1" applyBorder="1" applyAlignment="1" applyProtection="1">
      <alignment horizontal="left" vertical="center"/>
      <protection locked="0"/>
    </xf>
    <xf numFmtId="3" fontId="5" fillId="0" borderId="27" xfId="0" applyNumberFormat="1" applyFont="1" applyFill="1" applyBorder="1" applyAlignment="1" applyProtection="1">
      <alignment horizontal="right" vertical="center"/>
      <protection locked="0"/>
    </xf>
    <xf numFmtId="3" fontId="14" fillId="0" borderId="17" xfId="0" applyNumberFormat="1" applyFont="1" applyFill="1" applyBorder="1" applyAlignment="1" applyProtection="1">
      <alignment vertical="center"/>
      <protection locked="0"/>
    </xf>
    <xf numFmtId="3" fontId="14" fillId="0" borderId="30" xfId="0" applyNumberFormat="1" applyFont="1" applyFill="1" applyBorder="1" applyAlignment="1" applyProtection="1">
      <alignment vertical="center"/>
      <protection locked="0"/>
    </xf>
    <xf numFmtId="3" fontId="5" fillId="0" borderId="26" xfId="0" applyNumberFormat="1" applyFont="1" applyFill="1" applyBorder="1" applyAlignment="1" applyProtection="1">
      <alignment vertical="center"/>
      <protection locked="0"/>
    </xf>
    <xf numFmtId="0" fontId="14" fillId="0" borderId="14" xfId="0" applyNumberFormat="1" applyFont="1" applyFill="1" applyBorder="1" applyAlignment="1" applyProtection="1">
      <alignment horizontal="left" vertical="center" wrapText="1"/>
      <protection locked="0"/>
    </xf>
    <xf numFmtId="164" fontId="14" fillId="0" borderId="12" xfId="0" applyNumberFormat="1" applyFont="1" applyFill="1" applyBorder="1" applyAlignment="1" applyProtection="1">
      <alignment horizontal="center" vertical="center"/>
      <protection locked="0"/>
    </xf>
    <xf numFmtId="164" fontId="14" fillId="0" borderId="25" xfId="0" applyNumberFormat="1" applyFont="1" applyFill="1" applyBorder="1" applyAlignment="1" applyProtection="1">
      <alignment horizontal="center" vertical="center"/>
      <protection locked="0"/>
    </xf>
    <xf numFmtId="0" fontId="14" fillId="0" borderId="33" xfId="0" applyNumberFormat="1" applyFont="1" applyFill="1" applyBorder="1" applyAlignment="1" applyProtection="1">
      <alignment horizontal="left" vertical="center" wrapText="1"/>
      <protection locked="0"/>
    </xf>
    <xf numFmtId="164" fontId="14" fillId="0" borderId="32" xfId="0" applyNumberFormat="1" applyFont="1" applyFill="1" applyBorder="1" applyAlignment="1" applyProtection="1">
      <alignment horizontal="center" vertical="center"/>
      <protection locked="0"/>
    </xf>
    <xf numFmtId="164" fontId="14" fillId="0" borderId="39" xfId="0" applyNumberFormat="1" applyFont="1" applyFill="1" applyBorder="1" applyAlignment="1" applyProtection="1">
      <alignment horizontal="center" vertical="center"/>
      <protection locked="0"/>
    </xf>
    <xf numFmtId="0" fontId="14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0" applyNumberFormat="1" applyFont="1" applyFill="1" applyBorder="1" applyAlignment="1" applyProtection="1">
      <alignment vertical="center"/>
      <protection locked="0"/>
    </xf>
    <xf numFmtId="0" fontId="14" fillId="0" borderId="47" xfId="0" applyNumberFormat="1" applyFont="1" applyFill="1" applyBorder="1" applyAlignment="1" applyProtection="1">
      <alignment horizontal="left" vertical="center"/>
      <protection locked="0"/>
    </xf>
    <xf numFmtId="0" fontId="5" fillId="0" borderId="31" xfId="0" applyNumberFormat="1" applyFont="1" applyFill="1" applyBorder="1" applyAlignment="1" applyProtection="1">
      <alignment horizontal="left" vertical="center"/>
      <protection locked="0"/>
    </xf>
    <xf numFmtId="0" fontId="14" fillId="0" borderId="25" xfId="0" applyNumberFormat="1" applyFont="1" applyFill="1" applyBorder="1" applyAlignment="1" applyProtection="1">
      <alignment horizontal="right" vertical="center"/>
      <protection locked="0"/>
    </xf>
    <xf numFmtId="0" fontId="14" fillId="0" borderId="39" xfId="0" applyNumberFormat="1" applyFont="1" applyFill="1" applyBorder="1" applyAlignment="1" applyProtection="1">
      <alignment horizontal="right" vertical="center"/>
      <protection locked="0"/>
    </xf>
    <xf numFmtId="0" fontId="5" fillId="0" borderId="19" xfId="0" applyNumberFormat="1" applyFont="1" applyFill="1" applyBorder="1" applyAlignment="1" applyProtection="1">
      <alignment horizontal="right" vertical="center"/>
      <protection locked="0"/>
    </xf>
    <xf numFmtId="3" fontId="14" fillId="0" borderId="16" xfId="0" applyNumberFormat="1" applyFont="1" applyFill="1" applyBorder="1" applyAlignment="1" applyProtection="1">
      <alignment horizontal="right" vertical="center"/>
      <protection locked="0"/>
    </xf>
    <xf numFmtId="49" fontId="14" fillId="0" borderId="5" xfId="0" applyNumberFormat="1" applyFont="1" applyFill="1" applyBorder="1" applyAlignment="1" applyProtection="1">
      <alignment horizontal="centerContinuous" vertical="center"/>
      <protection locked="0"/>
    </xf>
    <xf numFmtId="0" fontId="14" fillId="0" borderId="6" xfId="0" applyNumberFormat="1" applyFont="1" applyFill="1" applyBorder="1" applyAlignment="1" applyProtection="1">
      <alignment vertical="center" wrapText="1"/>
      <protection locked="0"/>
    </xf>
    <xf numFmtId="164" fontId="5" fillId="0" borderId="40" xfId="0" applyNumberFormat="1" applyFont="1" applyFill="1" applyBorder="1" applyAlignment="1" applyProtection="1">
      <alignment horizontal="center" vertical="center"/>
      <protection locked="0"/>
    </xf>
    <xf numFmtId="49" fontId="18" fillId="0" borderId="1" xfId="0" applyNumberFormat="1" applyFont="1" applyFill="1" applyBorder="1" applyAlignment="1" applyProtection="1">
      <alignment horizontal="centerContinuous" vertical="center"/>
      <protection locked="0"/>
    </xf>
    <xf numFmtId="0" fontId="18" fillId="0" borderId="2" xfId="0" applyNumberFormat="1" applyFont="1" applyFill="1" applyBorder="1" applyAlignment="1" applyProtection="1">
      <alignment vertical="center" wrapText="1"/>
      <protection locked="0"/>
    </xf>
    <xf numFmtId="164" fontId="18" fillId="0" borderId="27" xfId="0" applyNumberFormat="1" applyFont="1" applyFill="1" applyBorder="1" applyAlignment="1" applyProtection="1">
      <alignment horizontal="center" vertical="center"/>
      <protection locked="0"/>
    </xf>
    <xf numFmtId="3" fontId="18" fillId="0" borderId="26" xfId="0" applyNumberFormat="1" applyFont="1" applyFill="1" applyBorder="1" applyAlignment="1" applyProtection="1">
      <alignment horizontal="right" vertical="center"/>
      <protection locked="0"/>
    </xf>
    <xf numFmtId="3" fontId="14" fillId="0" borderId="19" xfId="0" applyNumberFormat="1" applyFont="1" applyFill="1" applyBorder="1" applyAlignment="1" applyProtection="1">
      <alignment horizontal="right" vertical="center"/>
      <protection locked="0"/>
    </xf>
    <xf numFmtId="0" fontId="14" fillId="0" borderId="33" xfId="0" applyNumberFormat="1" applyFont="1" applyFill="1" applyBorder="1" applyAlignment="1" applyProtection="1">
      <alignment horizontal="left" vertical="center" wrapText="1"/>
      <protection locked="0"/>
    </xf>
    <xf numFmtId="164" fontId="14" fillId="0" borderId="4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3" fontId="5" fillId="0" borderId="43" xfId="0" applyNumberFormat="1" applyFont="1" applyFill="1" applyBorder="1" applyAlignment="1" applyProtection="1">
      <alignment horizontal="right" vertical="center"/>
      <protection locked="0"/>
    </xf>
    <xf numFmtId="0" fontId="5" fillId="0" borderId="7" xfId="0" applyNumberFormat="1" applyFont="1" applyFill="1" applyBorder="1" applyAlignment="1" applyProtection="1">
      <alignment horizontal="center" vertical="center"/>
      <protection locked="0"/>
    </xf>
    <xf numFmtId="43" fontId="5" fillId="0" borderId="2" xfId="15" applyFont="1" applyFill="1" applyBorder="1" applyAlignment="1" applyProtection="1">
      <alignment horizontal="left" vertical="center" wrapText="1"/>
      <protection locked="0"/>
    </xf>
    <xf numFmtId="0" fontId="5" fillId="0" borderId="48" xfId="0" applyNumberFormat="1" applyFont="1" applyFill="1" applyBorder="1" applyAlignment="1" applyProtection="1">
      <alignment horizontal="center" vertical="center"/>
      <protection locked="0"/>
    </xf>
    <xf numFmtId="43" fontId="14" fillId="0" borderId="6" xfId="15" applyFont="1" applyFill="1" applyBorder="1" applyAlignment="1" applyProtection="1">
      <alignment horizontal="left" vertical="center" wrapText="1"/>
      <protection locked="0"/>
    </xf>
    <xf numFmtId="0" fontId="14" fillId="0" borderId="12" xfId="0" applyNumberFormat="1" applyFont="1" applyFill="1" applyBorder="1" applyAlignment="1" applyProtection="1">
      <alignment vertical="center" wrapText="1"/>
      <protection locked="0"/>
    </xf>
    <xf numFmtId="0" fontId="14" fillId="0" borderId="20" xfId="0" applyNumberFormat="1" applyFont="1" applyFill="1" applyBorder="1" applyAlignment="1" applyProtection="1">
      <alignment vertical="center" wrapText="1"/>
      <protection locked="0"/>
    </xf>
    <xf numFmtId="0" fontId="14" fillId="0" borderId="20" xfId="0" applyNumberFormat="1" applyFont="1" applyFill="1" applyBorder="1" applyAlignment="1" applyProtection="1">
      <alignment vertical="center"/>
      <protection locked="0"/>
    </xf>
    <xf numFmtId="0" fontId="5" fillId="0" borderId="8" xfId="0" applyNumberFormat="1" applyFont="1" applyFill="1" applyBorder="1" applyAlignment="1" applyProtection="1">
      <alignment vertical="center"/>
      <protection locked="0"/>
    </xf>
    <xf numFmtId="0" fontId="5" fillId="0" borderId="34" xfId="0" applyNumberFormat="1" applyFont="1" applyFill="1" applyBorder="1" applyAlignment="1" applyProtection="1">
      <alignment vertical="center"/>
      <protection locked="0"/>
    </xf>
    <xf numFmtId="3" fontId="5" fillId="0" borderId="27" xfId="0" applyNumberFormat="1" applyFont="1" applyFill="1" applyBorder="1" applyAlignment="1" applyProtection="1">
      <alignment horizontal="right" vertical="center"/>
      <protection locked="0"/>
    </xf>
    <xf numFmtId="0" fontId="14" fillId="0" borderId="49" xfId="0" applyNumberFormat="1" applyFont="1" applyFill="1" applyBorder="1" applyAlignment="1" applyProtection="1">
      <alignment vertical="center"/>
      <protection locked="0"/>
    </xf>
    <xf numFmtId="0" fontId="14" fillId="0" borderId="32" xfId="0" applyNumberFormat="1" applyFont="1" applyFill="1" applyBorder="1" applyAlignment="1" applyProtection="1">
      <alignment vertical="center" wrapText="1"/>
      <protection locked="0"/>
    </xf>
    <xf numFmtId="3" fontId="14" fillId="0" borderId="35" xfId="0" applyNumberFormat="1" applyFont="1" applyFill="1" applyBorder="1" applyAlignment="1" applyProtection="1">
      <alignment vertical="center"/>
      <protection locked="0"/>
    </xf>
    <xf numFmtId="0" fontId="5" fillId="0" borderId="21" xfId="0" applyNumberFormat="1" applyFont="1" applyFill="1" applyBorder="1" applyAlignment="1" applyProtection="1">
      <alignment horizontal="left" vertical="center" wrapText="1"/>
      <protection locked="0"/>
    </xf>
    <xf numFmtId="164" fontId="5" fillId="0" borderId="50" xfId="0" applyNumberFormat="1" applyFont="1" applyFill="1" applyBorder="1" applyAlignment="1" applyProtection="1">
      <alignment horizontal="center" vertical="center"/>
      <protection locked="0"/>
    </xf>
    <xf numFmtId="0" fontId="9" fillId="0" borderId="1" xfId="0" applyNumberFormat="1" applyFont="1" applyFill="1" applyBorder="1" applyAlignment="1" applyProtection="1">
      <alignment horizontal="center" vertical="center"/>
      <protection locked="0"/>
    </xf>
    <xf numFmtId="164" fontId="9" fillId="0" borderId="2" xfId="0" applyNumberFormat="1" applyFont="1" applyFill="1" applyBorder="1" applyAlignment="1" applyProtection="1">
      <alignment horizontal="center" vertical="center"/>
      <protection locked="0"/>
    </xf>
    <xf numFmtId="0" fontId="14" fillId="0" borderId="51" xfId="0" applyNumberFormat="1" applyFont="1" applyFill="1" applyBorder="1" applyAlignment="1" applyProtection="1">
      <alignment horizontal="left" vertical="center"/>
      <protection locked="0"/>
    </xf>
    <xf numFmtId="0" fontId="5" fillId="0" borderId="31" xfId="0" applyNumberFormat="1" applyFont="1" applyFill="1" applyBorder="1" applyAlignment="1" applyProtection="1">
      <alignment horizontal="left" vertical="center" wrapText="1"/>
      <protection locked="0"/>
    </xf>
    <xf numFmtId="3" fontId="14" fillId="0" borderId="16" xfId="0" applyNumberFormat="1" applyFont="1" applyFill="1" applyBorder="1" applyAlignment="1" applyProtection="1">
      <alignment horizontal="right" vertical="center"/>
      <protection locked="0"/>
    </xf>
    <xf numFmtId="3" fontId="14" fillId="0" borderId="52" xfId="0" applyNumberFormat="1" applyFont="1" applyFill="1" applyBorder="1" applyAlignment="1" applyProtection="1">
      <alignment horizontal="right" vertical="center"/>
      <protection locked="0"/>
    </xf>
    <xf numFmtId="0" fontId="8" fillId="0" borderId="28" xfId="0" applyNumberFormat="1" applyFont="1" applyFill="1" applyBorder="1" applyAlignment="1" applyProtection="1">
      <alignment horizontal="centerContinuous" vertical="center"/>
      <protection locked="0"/>
    </xf>
    <xf numFmtId="0" fontId="8" fillId="0" borderId="14" xfId="0" applyNumberFormat="1" applyFont="1" applyFill="1" applyBorder="1" applyAlignment="1" applyProtection="1">
      <alignment vertical="center" wrapText="1"/>
      <protection locked="0"/>
    </xf>
    <xf numFmtId="164" fontId="8" fillId="0" borderId="51" xfId="0" applyNumberFormat="1" applyFont="1" applyFill="1" applyBorder="1" applyAlignment="1" applyProtection="1">
      <alignment horizontal="center" vertical="center"/>
      <protection locked="0"/>
    </xf>
    <xf numFmtId="49" fontId="20" fillId="0" borderId="5" xfId="0" applyNumberFormat="1" applyFont="1" applyFill="1" applyBorder="1" applyAlignment="1" applyProtection="1">
      <alignment horizontal="center" vertical="center"/>
      <protection locked="0"/>
    </xf>
    <xf numFmtId="0" fontId="20" fillId="0" borderId="47" xfId="0" applyNumberFormat="1" applyFont="1" applyFill="1" applyBorder="1" applyAlignment="1" applyProtection="1">
      <alignment vertical="center" wrapText="1"/>
      <protection locked="0"/>
    </xf>
    <xf numFmtId="164" fontId="14" fillId="0" borderId="47" xfId="0" applyNumberFormat="1" applyFont="1" applyFill="1" applyBorder="1" applyAlignment="1" applyProtection="1">
      <alignment horizontal="center" vertical="center"/>
      <protection locked="0"/>
    </xf>
    <xf numFmtId="0" fontId="5" fillId="0" borderId="7" xfId="0" applyNumberFormat="1" applyFont="1" applyFill="1" applyBorder="1" applyAlignment="1" applyProtection="1">
      <alignment horizontal="centerContinuous" vertical="center"/>
      <protection locked="0"/>
    </xf>
    <xf numFmtId="0" fontId="5" fillId="0" borderId="34" xfId="0" applyNumberFormat="1" applyFont="1" applyFill="1" applyBorder="1" applyAlignment="1" applyProtection="1">
      <alignment vertical="center" wrapText="1"/>
      <protection locked="0"/>
    </xf>
    <xf numFmtId="164" fontId="14" fillId="0" borderId="31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NumberFormat="1" applyFont="1" applyFill="1" applyBorder="1" applyAlignment="1" applyProtection="1">
      <alignment horizontal="centerContinuous" vertical="center"/>
      <protection locked="0"/>
    </xf>
    <xf numFmtId="0" fontId="5" fillId="0" borderId="11" xfId="0" applyNumberFormat="1" applyFont="1" applyFill="1" applyBorder="1" applyAlignment="1" applyProtection="1">
      <alignment horizontal="centerContinuous" vertical="center"/>
      <protection locked="0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0" fontId="14" fillId="0" borderId="6" xfId="0" applyNumberFormat="1" applyFont="1" applyFill="1" applyBorder="1" applyAlignment="1" applyProtection="1">
      <alignment horizontal="left" vertical="center"/>
      <protection locked="0"/>
    </xf>
    <xf numFmtId="0" fontId="21" fillId="0" borderId="21" xfId="0" applyFont="1" applyBorder="1" applyAlignment="1">
      <alignment vertical="center"/>
    </xf>
    <xf numFmtId="0" fontId="21" fillId="0" borderId="2" xfId="0" applyFont="1" applyBorder="1" applyAlignment="1">
      <alignment vertical="center" wrapText="1"/>
    </xf>
    <xf numFmtId="0" fontId="19" fillId="0" borderId="0" xfId="0" applyNumberFormat="1" applyFont="1" applyFill="1" applyBorder="1" applyAlignment="1" applyProtection="1">
      <alignment vertical="center"/>
      <protection locked="0"/>
    </xf>
    <xf numFmtId="0" fontId="18" fillId="0" borderId="21" xfId="0" applyNumberFormat="1" applyFont="1" applyFill="1" applyBorder="1" applyAlignment="1" applyProtection="1">
      <alignment vertical="center"/>
      <protection locked="0"/>
    </xf>
    <xf numFmtId="3" fontId="18" fillId="0" borderId="19" xfId="0" applyNumberFormat="1" applyFont="1" applyFill="1" applyBorder="1" applyAlignment="1" applyProtection="1">
      <alignment horizontal="right" vertical="center"/>
      <protection locked="0"/>
    </xf>
    <xf numFmtId="0" fontId="18" fillId="0" borderId="2" xfId="0" applyNumberFormat="1" applyFont="1" applyFill="1" applyBorder="1" applyAlignment="1" applyProtection="1">
      <alignment horizontal="center" vertical="center"/>
      <protection locked="0"/>
    </xf>
    <xf numFmtId="0" fontId="18" fillId="0" borderId="19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NumberFormat="1" applyFont="1" applyFill="1" applyBorder="1" applyAlignment="1" applyProtection="1">
      <alignment vertical="center"/>
      <protection locked="0"/>
    </xf>
    <xf numFmtId="0" fontId="19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 vertical="center" wrapText="1"/>
      <protection locked="0"/>
    </xf>
    <xf numFmtId="0" fontId="18" fillId="0" borderId="2" xfId="0" applyNumberFormat="1" applyFont="1" applyFill="1" applyBorder="1" applyAlignment="1" applyProtection="1">
      <alignment vertical="center"/>
      <protection locked="0"/>
    </xf>
    <xf numFmtId="0" fontId="18" fillId="0" borderId="50" xfId="0" applyNumberFormat="1" applyFont="1" applyFill="1" applyBorder="1" applyAlignment="1" applyProtection="1">
      <alignment vertical="center"/>
      <protection locked="0"/>
    </xf>
    <xf numFmtId="0" fontId="14" fillId="0" borderId="47" xfId="0" applyNumberFormat="1" applyFont="1" applyFill="1" applyBorder="1" applyAlignment="1" applyProtection="1">
      <alignment horizontal="left" vertical="center" wrapText="1"/>
      <protection locked="0"/>
    </xf>
    <xf numFmtId="3" fontId="14" fillId="0" borderId="52" xfId="0" applyNumberFormat="1" applyFont="1" applyFill="1" applyBorder="1" applyAlignment="1" applyProtection="1">
      <alignment horizontal="right" vertical="center"/>
      <protection locked="0"/>
    </xf>
    <xf numFmtId="0" fontId="19" fillId="0" borderId="21" xfId="0" applyNumberFormat="1" applyFont="1" applyFill="1" applyBorder="1" applyAlignment="1" applyProtection="1">
      <alignment vertical="center" wrapText="1"/>
      <protection locked="0"/>
    </xf>
    <xf numFmtId="3" fontId="19" fillId="0" borderId="21" xfId="0" applyNumberFormat="1" applyFont="1" applyFill="1" applyBorder="1" applyAlignment="1" applyProtection="1">
      <alignment horizontal="right" vertical="center"/>
      <protection locked="0"/>
    </xf>
    <xf numFmtId="3" fontId="19" fillId="0" borderId="18" xfId="0" applyNumberFormat="1" applyFont="1" applyFill="1" applyBorder="1" applyAlignment="1" applyProtection="1">
      <alignment vertical="center"/>
      <protection locked="0"/>
    </xf>
    <xf numFmtId="0" fontId="14" fillId="0" borderId="0" xfId="0" applyNumberFormat="1" applyFont="1" applyFill="1" applyBorder="1" applyAlignment="1" applyProtection="1">
      <alignment vertical="center"/>
      <protection locked="0"/>
    </xf>
    <xf numFmtId="3" fontId="8" fillId="0" borderId="53" xfId="0" applyNumberFormat="1" applyFont="1" applyFill="1" applyBorder="1" applyAlignment="1" applyProtection="1">
      <alignment horizontal="right" vertical="center"/>
      <protection locked="0"/>
    </xf>
    <xf numFmtId="0" fontId="13" fillId="0" borderId="19" xfId="0" applyNumberFormat="1" applyFont="1" applyFill="1" applyBorder="1" applyAlignment="1" applyProtection="1">
      <alignment horizontal="center" vertical="center"/>
      <protection locked="0"/>
    </xf>
    <xf numFmtId="0" fontId="14" fillId="0" borderId="54" xfId="0" applyNumberFormat="1" applyFont="1" applyFill="1" applyBorder="1" applyAlignment="1" applyProtection="1">
      <alignment horizontal="center" vertical="center"/>
      <protection locked="0"/>
    </xf>
    <xf numFmtId="0" fontId="13" fillId="0" borderId="25" xfId="0" applyNumberFormat="1" applyFont="1" applyFill="1" applyBorder="1" applyAlignment="1" applyProtection="1">
      <alignment horizontal="center" vertical="center"/>
      <protection locked="0"/>
    </xf>
    <xf numFmtId="0" fontId="13" fillId="0" borderId="39" xfId="0" applyNumberFormat="1" applyFont="1" applyFill="1" applyBorder="1" applyAlignment="1" applyProtection="1">
      <alignment horizontal="center" vertical="center"/>
      <protection locked="0"/>
    </xf>
    <xf numFmtId="0" fontId="5" fillId="0" borderId="3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NumberFormat="1" applyFont="1" applyFill="1" applyBorder="1" applyAlignment="1" applyProtection="1">
      <alignment vertical="center" wrapText="1"/>
      <protection locked="0"/>
    </xf>
    <xf numFmtId="0" fontId="13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4" xfId="0" applyFont="1" applyBorder="1" applyAlignment="1">
      <alignment vertical="center" wrapText="1"/>
    </xf>
    <xf numFmtId="0" fontId="4" fillId="0" borderId="0" xfId="0" applyNumberFormat="1" applyFont="1" applyFill="1" applyBorder="1" applyAlignment="1" applyProtection="1">
      <alignment wrapText="1"/>
      <protection locked="0"/>
    </xf>
    <xf numFmtId="9" fontId="16" fillId="0" borderId="0" xfId="17" applyFont="1" applyFill="1" applyBorder="1" applyAlignment="1" applyProtection="1">
      <alignment wrapText="1"/>
      <protection locked="0"/>
    </xf>
    <xf numFmtId="0" fontId="7" fillId="0" borderId="0" xfId="0" applyNumberFormat="1" applyFont="1" applyFill="1" applyBorder="1" applyAlignment="1" applyProtection="1">
      <alignment vertical="center" wrapText="1"/>
      <protection locked="0"/>
    </xf>
    <xf numFmtId="0" fontId="7" fillId="0" borderId="4" xfId="0" applyNumberFormat="1" applyFont="1" applyFill="1" applyBorder="1" applyAlignment="1" applyProtection="1">
      <alignment vertical="center" wrapText="1"/>
      <protection locked="0"/>
    </xf>
    <xf numFmtId="0" fontId="12" fillId="0" borderId="2" xfId="0" applyNumberFormat="1" applyFont="1" applyFill="1" applyBorder="1" applyAlignment="1" applyProtection="1">
      <alignment vertical="center" wrapText="1"/>
      <protection locked="0"/>
    </xf>
    <xf numFmtId="0" fontId="8" fillId="0" borderId="55" xfId="0" applyNumberFormat="1" applyFont="1" applyFill="1" applyBorder="1" applyAlignment="1" applyProtection="1">
      <alignment horizontal="centerContinuous" vertical="center" wrapText="1"/>
      <protection locked="0"/>
    </xf>
    <xf numFmtId="0" fontId="13" fillId="0" borderId="56" xfId="0" applyNumberFormat="1" applyFont="1" applyFill="1" applyBorder="1" applyAlignment="1" applyProtection="1">
      <alignment horizontal="center" vertical="center"/>
      <protection locked="0"/>
    </xf>
    <xf numFmtId="3" fontId="14" fillId="0" borderId="57" xfId="0" applyNumberFormat="1" applyFont="1" applyFill="1" applyBorder="1" applyAlignment="1" applyProtection="1">
      <alignment horizontal="right" vertical="center"/>
      <protection locked="0"/>
    </xf>
    <xf numFmtId="3" fontId="5" fillId="0" borderId="58" xfId="0" applyNumberFormat="1" applyFont="1" applyFill="1" applyBorder="1" applyAlignment="1" applyProtection="1">
      <alignment horizontal="right" vertical="center"/>
      <protection locked="0"/>
    </xf>
    <xf numFmtId="3" fontId="14" fillId="0" borderId="58" xfId="0" applyNumberFormat="1" applyFont="1" applyFill="1" applyBorder="1" applyAlignment="1" applyProtection="1">
      <alignment horizontal="right" vertical="center"/>
      <protection locked="0"/>
    </xf>
    <xf numFmtId="3" fontId="14" fillId="0" borderId="53" xfId="0" applyNumberFormat="1" applyFont="1" applyFill="1" applyBorder="1" applyAlignment="1" applyProtection="1">
      <alignment horizontal="right" vertical="center"/>
      <protection locked="0"/>
    </xf>
    <xf numFmtId="3" fontId="14" fillId="0" borderId="57" xfId="0" applyNumberFormat="1" applyFont="1" applyFill="1" applyBorder="1" applyAlignment="1" applyProtection="1">
      <alignment horizontal="right" vertical="center"/>
      <protection locked="0"/>
    </xf>
    <xf numFmtId="3" fontId="8" fillId="0" borderId="59" xfId="0" applyNumberFormat="1" applyFont="1" applyBorder="1" applyAlignment="1">
      <alignment vertical="center"/>
    </xf>
    <xf numFmtId="0" fontId="4" fillId="0" borderId="46" xfId="0" applyNumberFormat="1" applyFont="1" applyFill="1" applyBorder="1" applyAlignment="1" applyProtection="1">
      <alignment/>
      <protection locked="0"/>
    </xf>
    <xf numFmtId="0" fontId="4" fillId="0" borderId="16" xfId="0" applyNumberFormat="1" applyFont="1" applyFill="1" applyBorder="1" applyAlignment="1" applyProtection="1">
      <alignment horizontal="centerContinuous" vertical="center"/>
      <protection locked="0"/>
    </xf>
    <xf numFmtId="3" fontId="15" fillId="0" borderId="14" xfId="0" applyNumberFormat="1" applyFont="1" applyFill="1" applyBorder="1" applyAlignment="1" applyProtection="1">
      <alignment horizontal="centerContinuous" vertical="center"/>
      <protection locked="0"/>
    </xf>
    <xf numFmtId="0" fontId="19" fillId="0" borderId="0" xfId="0" applyNumberFormat="1" applyFont="1" applyFill="1" applyBorder="1" applyAlignment="1" applyProtection="1">
      <alignment horizontal="left" vertical="center" wrapText="1"/>
      <protection locked="0"/>
    </xf>
    <xf numFmtId="3" fontId="19" fillId="0" borderId="18" xfId="0" applyNumberFormat="1" applyFont="1" applyFill="1" applyBorder="1" applyAlignment="1" applyProtection="1">
      <alignment horizontal="right" vertical="center"/>
      <protection locked="0"/>
    </xf>
    <xf numFmtId="164" fontId="21" fillId="0" borderId="2" xfId="18" applyNumberFormat="1" applyFont="1" applyFill="1" applyBorder="1" applyAlignment="1" applyProtection="1">
      <alignment vertical="center" wrapText="1"/>
      <protection locked="0"/>
    </xf>
    <xf numFmtId="164" fontId="20" fillId="0" borderId="12" xfId="18" applyNumberFormat="1" applyFont="1" applyFill="1" applyBorder="1" applyAlignment="1" applyProtection="1">
      <alignment vertical="center" wrapText="1"/>
      <protection locked="0"/>
    </xf>
    <xf numFmtId="3" fontId="18" fillId="0" borderId="38" xfId="0" applyNumberFormat="1" applyFont="1" applyFill="1" applyBorder="1" applyAlignment="1" applyProtection="1">
      <alignment horizontal="right" vertical="center"/>
      <protection locked="0"/>
    </xf>
    <xf numFmtId="3" fontId="5" fillId="0" borderId="60" xfId="0" applyNumberFormat="1" applyFont="1" applyFill="1" applyBorder="1" applyAlignment="1" applyProtection="1">
      <alignment horizontal="right" vertical="center"/>
      <protection locked="0"/>
    </xf>
    <xf numFmtId="0" fontId="21" fillId="0" borderId="2" xfId="0" applyFont="1" applyBorder="1" applyAlignment="1">
      <alignment horizontal="left" vertical="center" wrapText="1"/>
    </xf>
    <xf numFmtId="0" fontId="18" fillId="0" borderId="0" xfId="0" applyNumberFormat="1" applyFont="1" applyFill="1" applyBorder="1" applyAlignment="1" applyProtection="1">
      <alignment vertical="center"/>
      <protection locked="0"/>
    </xf>
    <xf numFmtId="0" fontId="5" fillId="0" borderId="61" xfId="0" applyNumberFormat="1" applyFont="1" applyFill="1" applyBorder="1" applyAlignment="1" applyProtection="1">
      <alignment horizontal="center" vertical="center"/>
      <protection locked="0"/>
    </xf>
    <xf numFmtId="0" fontId="5" fillId="0" borderId="54" xfId="0" applyNumberFormat="1" applyFont="1" applyFill="1" applyBorder="1" applyAlignment="1" applyProtection="1">
      <alignment horizontal="center" vertical="center"/>
      <protection locked="0"/>
    </xf>
    <xf numFmtId="0" fontId="5" fillId="0" borderId="62" xfId="0" applyNumberFormat="1" applyFont="1" applyFill="1" applyBorder="1" applyAlignment="1" applyProtection="1">
      <alignment horizontal="center" vertical="center"/>
      <protection locked="0"/>
    </xf>
    <xf numFmtId="3" fontId="5" fillId="0" borderId="63" xfId="0" applyNumberFormat="1" applyFont="1" applyFill="1" applyBorder="1" applyAlignment="1" applyProtection="1">
      <alignment horizontal="right" vertical="center"/>
      <protection locked="0"/>
    </xf>
    <xf numFmtId="43" fontId="5" fillId="0" borderId="54" xfId="15" applyFont="1" applyFill="1" applyBorder="1" applyAlignment="1" applyProtection="1">
      <alignment horizontal="left" vertical="center" wrapText="1"/>
      <protection locked="0"/>
    </xf>
    <xf numFmtId="0" fontId="14" fillId="0" borderId="48" xfId="0" applyNumberFormat="1" applyFont="1" applyFill="1" applyBorder="1" applyAlignment="1" applyProtection="1">
      <alignment horizontal="center" vertical="center"/>
      <protection locked="0"/>
    </xf>
    <xf numFmtId="3" fontId="14" fillId="0" borderId="64" xfId="0" applyNumberFormat="1" applyFont="1" applyFill="1" applyBorder="1" applyAlignment="1" applyProtection="1">
      <alignment horizontal="right" vertical="center"/>
      <protection locked="0"/>
    </xf>
    <xf numFmtId="3" fontId="14" fillId="0" borderId="43" xfId="0" applyNumberFormat="1" applyFont="1" applyFill="1" applyBorder="1" applyAlignment="1" applyProtection="1">
      <alignment horizontal="right" vertical="center"/>
      <protection locked="0"/>
    </xf>
    <xf numFmtId="0" fontId="14" fillId="0" borderId="64" xfId="0" applyNumberFormat="1" applyFont="1" applyFill="1" applyBorder="1" applyAlignment="1" applyProtection="1">
      <alignment horizontal="center" vertical="center"/>
      <protection locked="0"/>
    </xf>
    <xf numFmtId="3" fontId="14" fillId="0" borderId="65" xfId="0" applyNumberFormat="1" applyFont="1" applyFill="1" applyBorder="1" applyAlignment="1" applyProtection="1">
      <alignment horizontal="right" vertical="center"/>
      <protection locked="0"/>
    </xf>
    <xf numFmtId="0" fontId="5" fillId="0" borderId="54" xfId="0" applyNumberFormat="1" applyFont="1" applyFill="1" applyBorder="1" applyAlignment="1" applyProtection="1">
      <alignment vertical="center" wrapText="1"/>
      <protection locked="0"/>
    </xf>
    <xf numFmtId="0" fontId="5" fillId="0" borderId="42" xfId="0" applyNumberFormat="1" applyFont="1" applyFill="1" applyBorder="1" applyAlignment="1" applyProtection="1">
      <alignment vertical="center"/>
      <protection locked="0"/>
    </xf>
    <xf numFmtId="3" fontId="5" fillId="0" borderId="62" xfId="0" applyNumberFormat="1" applyFont="1" applyFill="1" applyBorder="1" applyAlignment="1" applyProtection="1">
      <alignment horizontal="right" vertical="center"/>
      <protection locked="0"/>
    </xf>
    <xf numFmtId="0" fontId="5" fillId="0" borderId="63" xfId="0" applyNumberFormat="1" applyFont="1" applyFill="1" applyBorder="1" applyAlignment="1" applyProtection="1">
      <alignment vertical="center"/>
      <protection locked="0"/>
    </xf>
    <xf numFmtId="3" fontId="5" fillId="0" borderId="60" xfId="0" applyNumberFormat="1" applyFont="1" applyFill="1" applyBorder="1" applyAlignment="1" applyProtection="1">
      <alignment vertical="center"/>
      <protection locked="0"/>
    </xf>
    <xf numFmtId="0" fontId="19" fillId="0" borderId="2" xfId="0" applyNumberFormat="1" applyFont="1" applyFill="1" applyBorder="1" applyAlignment="1" applyProtection="1">
      <alignment vertical="center" wrapText="1"/>
      <protection locked="0"/>
    </xf>
    <xf numFmtId="0" fontId="19" fillId="0" borderId="1" xfId="0" applyNumberFormat="1" applyFont="1" applyFill="1" applyBorder="1" applyAlignment="1" applyProtection="1">
      <alignment horizontal="center" vertical="center"/>
      <protection locked="0"/>
    </xf>
    <xf numFmtId="164" fontId="19" fillId="0" borderId="2" xfId="0" applyNumberFormat="1" applyFont="1" applyFill="1" applyBorder="1" applyAlignment="1" applyProtection="1">
      <alignment horizontal="center" vertical="center"/>
      <protection locked="0"/>
    </xf>
    <xf numFmtId="164" fontId="19" fillId="0" borderId="19" xfId="0" applyNumberFormat="1" applyFont="1" applyFill="1" applyBorder="1" applyAlignment="1" applyProtection="1">
      <alignment horizontal="center" vertical="center"/>
      <protection locked="0"/>
    </xf>
    <xf numFmtId="3" fontId="8" fillId="0" borderId="59" xfId="0" applyNumberFormat="1" applyFont="1" applyFill="1" applyBorder="1" applyAlignment="1" applyProtection="1">
      <alignment horizontal="right" vertical="center"/>
      <protection locked="0"/>
    </xf>
    <xf numFmtId="3" fontId="8" fillId="0" borderId="17" xfId="0" applyNumberFormat="1" applyFont="1" applyFill="1" applyBorder="1" applyAlignment="1" applyProtection="1">
      <alignment horizontal="right" vertical="center"/>
      <protection locked="0"/>
    </xf>
    <xf numFmtId="3" fontId="14" fillId="0" borderId="66" xfId="0" applyNumberFormat="1" applyFont="1" applyFill="1" applyBorder="1" applyAlignment="1" applyProtection="1">
      <alignment horizontal="right" vertical="center"/>
      <protection locked="0"/>
    </xf>
    <xf numFmtId="0" fontId="21" fillId="0" borderId="2" xfId="0" applyFont="1" applyBorder="1" applyAlignment="1">
      <alignment vertical="center"/>
    </xf>
    <xf numFmtId="0" fontId="14" fillId="0" borderId="12" xfId="0" applyNumberFormat="1" applyFont="1" applyFill="1" applyBorder="1" applyAlignment="1" applyProtection="1">
      <alignment horizontal="left" vertical="center"/>
      <protection locked="0"/>
    </xf>
    <xf numFmtId="0" fontId="22" fillId="0" borderId="2" xfId="0" applyFont="1" applyBorder="1" applyAlignment="1">
      <alignment vertical="center" wrapText="1"/>
    </xf>
    <xf numFmtId="164" fontId="18" fillId="0" borderId="19" xfId="0" applyNumberFormat="1" applyFont="1" applyFill="1" applyBorder="1" applyAlignment="1" applyProtection="1">
      <alignment horizontal="center" vertical="center"/>
      <protection locked="0"/>
    </xf>
    <xf numFmtId="0" fontId="5" fillId="0" borderId="5" xfId="0" applyNumberFormat="1" applyFont="1" applyFill="1" applyBorder="1" applyAlignment="1" applyProtection="1">
      <alignment horizontal="center" vertical="center"/>
      <protection locked="0"/>
    </xf>
    <xf numFmtId="0" fontId="5" fillId="0" borderId="6" xfId="0" applyNumberFormat="1" applyFont="1" applyFill="1" applyBorder="1" applyAlignment="1" applyProtection="1">
      <alignment horizontal="left" vertical="center" wrapText="1"/>
      <protection locked="0"/>
    </xf>
    <xf numFmtId="0" fontId="5" fillId="0" borderId="6" xfId="0" applyNumberFormat="1" applyFont="1" applyFill="1" applyBorder="1" applyAlignment="1" applyProtection="1">
      <alignment horizontal="center" vertical="center"/>
      <protection locked="0"/>
    </xf>
    <xf numFmtId="0" fontId="5" fillId="0" borderId="40" xfId="0" applyNumberFormat="1" applyFont="1" applyFill="1" applyBorder="1" applyAlignment="1" applyProtection="1">
      <alignment horizontal="center" vertical="center"/>
      <protection locked="0"/>
    </xf>
    <xf numFmtId="3" fontId="5" fillId="0" borderId="20" xfId="0" applyNumberFormat="1" applyFont="1" applyFill="1" applyBorder="1" applyAlignment="1" applyProtection="1">
      <alignment horizontal="right" vertical="center"/>
      <protection locked="0"/>
    </xf>
    <xf numFmtId="3" fontId="5" fillId="0" borderId="35" xfId="0" applyNumberFormat="1" applyFont="1" applyFill="1" applyBorder="1" applyAlignment="1" applyProtection="1">
      <alignment horizontal="right" vertical="center"/>
      <protection locked="0"/>
    </xf>
    <xf numFmtId="0" fontId="14" fillId="0" borderId="12" xfId="0" applyNumberFormat="1" applyFont="1" applyFill="1" applyBorder="1" applyAlignment="1" applyProtection="1">
      <alignment vertical="center"/>
      <protection locked="0"/>
    </xf>
    <xf numFmtId="3" fontId="14" fillId="0" borderId="25" xfId="0" applyNumberFormat="1" applyFont="1" applyFill="1" applyBorder="1" applyAlignment="1" applyProtection="1">
      <alignment vertical="center"/>
      <protection locked="0"/>
    </xf>
    <xf numFmtId="3" fontId="14" fillId="0" borderId="23" xfId="0" applyNumberFormat="1" applyFont="1" applyFill="1" applyBorder="1" applyAlignment="1" applyProtection="1">
      <alignment vertical="center"/>
      <protection locked="0"/>
    </xf>
    <xf numFmtId="3" fontId="14" fillId="0" borderId="17" xfId="0" applyNumberFormat="1" applyFont="1" applyFill="1" applyBorder="1" applyAlignment="1" applyProtection="1">
      <alignment vertical="center"/>
      <protection locked="0"/>
    </xf>
    <xf numFmtId="0" fontId="5" fillId="0" borderId="54" xfId="0" applyNumberFormat="1" applyFont="1" applyFill="1" applyBorder="1" applyAlignment="1" applyProtection="1">
      <alignment vertical="center"/>
      <protection locked="0"/>
    </xf>
    <xf numFmtId="0" fontId="5" fillId="0" borderId="6" xfId="0" applyNumberFormat="1" applyFont="1" applyFill="1" applyBorder="1" applyAlignment="1" applyProtection="1">
      <alignment vertical="center"/>
      <protection locked="0"/>
    </xf>
    <xf numFmtId="0" fontId="5" fillId="0" borderId="49" xfId="0" applyNumberFormat="1" applyFont="1" applyFill="1" applyBorder="1" applyAlignment="1" applyProtection="1">
      <alignment vertical="center"/>
      <protection locked="0"/>
    </xf>
    <xf numFmtId="3" fontId="5" fillId="0" borderId="40" xfId="0" applyNumberFormat="1" applyFont="1" applyFill="1" applyBorder="1" applyAlignment="1" applyProtection="1">
      <alignment horizontal="right" vertical="center"/>
      <protection locked="0"/>
    </xf>
    <xf numFmtId="0" fontId="14" fillId="0" borderId="50" xfId="0" applyNumberFormat="1" applyFont="1" applyFill="1" applyBorder="1" applyAlignment="1" applyProtection="1">
      <alignment vertical="center" wrapText="1"/>
      <protection locked="0"/>
    </xf>
    <xf numFmtId="0" fontId="5" fillId="0" borderId="6" xfId="0" applyNumberFormat="1" applyFont="1" applyFill="1" applyBorder="1" applyAlignment="1" applyProtection="1">
      <alignment vertical="center" wrapText="1"/>
      <protection locked="0"/>
    </xf>
    <xf numFmtId="0" fontId="5" fillId="0" borderId="20" xfId="0" applyNumberFormat="1" applyFont="1" applyFill="1" applyBorder="1" applyAlignment="1" applyProtection="1">
      <alignment vertical="center"/>
      <protection locked="0"/>
    </xf>
    <xf numFmtId="3" fontId="5" fillId="0" borderId="35" xfId="0" applyNumberFormat="1" applyFont="1" applyFill="1" applyBorder="1" applyAlignment="1" applyProtection="1">
      <alignment vertical="center"/>
      <protection locked="0"/>
    </xf>
    <xf numFmtId="0" fontId="21" fillId="0" borderId="2" xfId="0" applyNumberFormat="1" applyFont="1" applyFill="1" applyBorder="1" applyAlignment="1" applyProtection="1">
      <alignment horizontal="left" vertical="center" wrapText="1"/>
      <protection locked="0"/>
    </xf>
    <xf numFmtId="164" fontId="14" fillId="0" borderId="19" xfId="0" applyNumberFormat="1" applyFont="1" applyFill="1" applyBorder="1" applyAlignment="1" applyProtection="1">
      <alignment horizontal="center" vertical="center"/>
      <protection locked="0"/>
    </xf>
    <xf numFmtId="49" fontId="14" fillId="0" borderId="29" xfId="0" applyNumberFormat="1" applyFont="1" applyFill="1" applyBorder="1" applyAlignment="1" applyProtection="1">
      <alignment horizontal="centerContinuous" vertical="center"/>
      <protection locked="0"/>
    </xf>
    <xf numFmtId="0" fontId="14" fillId="0" borderId="32" xfId="0" applyNumberFormat="1" applyFont="1" applyFill="1" applyBorder="1" applyAlignment="1" applyProtection="1">
      <alignment vertical="center" wrapText="1"/>
      <protection locked="0"/>
    </xf>
    <xf numFmtId="164" fontId="14" fillId="0" borderId="39" xfId="0" applyNumberFormat="1" applyFont="1" applyFill="1" applyBorder="1" applyAlignment="1" applyProtection="1">
      <alignment horizontal="center" vertical="center"/>
      <protection locked="0"/>
    </xf>
    <xf numFmtId="0" fontId="5" fillId="0" borderId="50" xfId="0" applyNumberFormat="1" applyFont="1" applyFill="1" applyBorder="1" applyAlignment="1" applyProtection="1">
      <alignment vertical="center" wrapText="1"/>
      <protection locked="0"/>
    </xf>
    <xf numFmtId="0" fontId="5" fillId="0" borderId="64" xfId="0" applyNumberFormat="1" applyFont="1" applyFill="1" applyBorder="1" applyAlignment="1" applyProtection="1">
      <alignment vertical="center"/>
      <protection locked="0"/>
    </xf>
    <xf numFmtId="3" fontId="5" fillId="0" borderId="65" xfId="0" applyNumberFormat="1" applyFont="1" applyFill="1" applyBorder="1" applyAlignment="1" applyProtection="1">
      <alignment horizontal="right" vertical="center"/>
      <protection locked="0"/>
    </xf>
    <xf numFmtId="3" fontId="5" fillId="0" borderId="64" xfId="0" applyNumberFormat="1" applyFont="1" applyFill="1" applyBorder="1" applyAlignment="1" applyProtection="1">
      <alignment horizontal="right" vertical="center"/>
      <protection locked="0"/>
    </xf>
    <xf numFmtId="3" fontId="14" fillId="0" borderId="40" xfId="0" applyNumberFormat="1" applyFont="1" applyFill="1" applyBorder="1" applyAlignment="1" applyProtection="1">
      <alignment vertical="center"/>
      <protection locked="0"/>
    </xf>
    <xf numFmtId="0" fontId="14" fillId="0" borderId="67" xfId="0" applyNumberFormat="1" applyFont="1" applyFill="1" applyBorder="1" applyAlignment="1" applyProtection="1">
      <alignment horizontal="center" vertical="center"/>
      <protection locked="0"/>
    </xf>
    <xf numFmtId="164" fontId="14" fillId="0" borderId="20" xfId="0" applyNumberFormat="1" applyFont="1" applyFill="1" applyBorder="1" applyAlignment="1" applyProtection="1">
      <alignment horizontal="center" vertical="center"/>
      <protection locked="0"/>
    </xf>
    <xf numFmtId="0" fontId="14" fillId="0" borderId="6" xfId="0" applyNumberFormat="1" applyFont="1" applyFill="1" applyBorder="1" applyAlignment="1" applyProtection="1">
      <alignment horizontal="left" vertical="center" wrapText="1"/>
      <protection locked="0"/>
    </xf>
    <xf numFmtId="0" fontId="5" fillId="0" borderId="50" xfId="0" applyNumberFormat="1" applyFont="1" applyFill="1" applyBorder="1" applyAlignment="1" applyProtection="1">
      <alignment horizontal="left" vertical="center" wrapText="1"/>
      <protection locked="0"/>
    </xf>
    <xf numFmtId="164" fontId="5" fillId="0" borderId="8" xfId="0" applyNumberFormat="1" applyFont="1" applyFill="1" applyBorder="1" applyAlignment="1" applyProtection="1">
      <alignment horizontal="center" vertical="center"/>
      <protection locked="0"/>
    </xf>
    <xf numFmtId="0" fontId="13" fillId="0" borderId="68" xfId="0" applyNumberFormat="1" applyFont="1" applyFill="1" applyBorder="1" applyAlignment="1" applyProtection="1">
      <alignment horizontal="center" vertical="center"/>
      <protection locked="0"/>
    </xf>
    <xf numFmtId="3" fontId="5" fillId="0" borderId="19" xfId="0" applyNumberFormat="1" applyFont="1" applyFill="1" applyBorder="1" applyAlignment="1" applyProtection="1">
      <alignment vertical="center"/>
      <protection locked="0"/>
    </xf>
    <xf numFmtId="0" fontId="4" fillId="0" borderId="13" xfId="0" applyNumberFormat="1" applyFont="1" applyFill="1" applyBorder="1" applyAlignment="1" applyProtection="1">
      <alignment/>
      <protection locked="0"/>
    </xf>
    <xf numFmtId="0" fontId="4" fillId="0" borderId="14" xfId="0" applyNumberFormat="1" applyFont="1" applyFill="1" applyBorder="1" applyAlignment="1" applyProtection="1">
      <alignment/>
      <protection locked="0"/>
    </xf>
    <xf numFmtId="0" fontId="8" fillId="0" borderId="16" xfId="0" applyNumberFormat="1" applyFont="1" applyFill="1" applyBorder="1" applyAlignment="1" applyProtection="1">
      <alignment horizontal="centerContinuous"/>
      <protection locked="0"/>
    </xf>
    <xf numFmtId="3" fontId="14" fillId="0" borderId="25" xfId="0" applyNumberFormat="1" applyFont="1" applyFill="1" applyBorder="1" applyAlignment="1" applyProtection="1">
      <alignment horizontal="center" vertical="center"/>
      <protection locked="0"/>
    </xf>
    <xf numFmtId="3" fontId="14" fillId="0" borderId="39" xfId="0" applyNumberFormat="1" applyFont="1" applyFill="1" applyBorder="1" applyAlignment="1" applyProtection="1">
      <alignment horizontal="center" vertical="center"/>
      <protection locked="0"/>
    </xf>
    <xf numFmtId="3" fontId="5" fillId="0" borderId="19" xfId="0" applyNumberFormat="1" applyFont="1" applyFill="1" applyBorder="1" applyAlignment="1" applyProtection="1">
      <alignment horizontal="center" vertical="center"/>
      <protection locked="0"/>
    </xf>
    <xf numFmtId="3" fontId="14" fillId="0" borderId="39" xfId="0" applyNumberFormat="1" applyFont="1" applyFill="1" applyBorder="1" applyAlignment="1" applyProtection="1">
      <alignment horizontal="center" vertical="center"/>
      <protection locked="0"/>
    </xf>
    <xf numFmtId="3" fontId="9" fillId="0" borderId="19" xfId="0" applyNumberFormat="1" applyFont="1" applyFill="1" applyBorder="1" applyAlignment="1" applyProtection="1">
      <alignment horizontal="center" vertical="center"/>
      <protection locked="0"/>
    </xf>
    <xf numFmtId="3" fontId="5" fillId="0" borderId="19" xfId="0" applyNumberFormat="1" applyFont="1" applyFill="1" applyBorder="1" applyAlignment="1" applyProtection="1">
      <alignment horizontal="center" vertical="center"/>
      <protection locked="0"/>
    </xf>
    <xf numFmtId="3" fontId="14" fillId="0" borderId="40" xfId="0" applyNumberFormat="1" applyFont="1" applyFill="1" applyBorder="1" applyAlignment="1" applyProtection="1">
      <alignment horizontal="center" vertical="center"/>
      <protection locked="0"/>
    </xf>
    <xf numFmtId="3" fontId="4" fillId="0" borderId="46" xfId="0" applyNumberFormat="1" applyFont="1" applyFill="1" applyBorder="1" applyAlignment="1" applyProtection="1">
      <alignment/>
      <protection locked="0"/>
    </xf>
    <xf numFmtId="3" fontId="15" fillId="0" borderId="14" xfId="0" applyNumberFormat="1" applyFont="1" applyFill="1" applyBorder="1" applyAlignment="1" applyProtection="1">
      <alignment horizontal="centerContinuous"/>
      <protection locked="0"/>
    </xf>
    <xf numFmtId="3" fontId="14" fillId="0" borderId="25" xfId="0" applyNumberFormat="1" applyFont="1" applyFill="1" applyBorder="1" applyAlignment="1" applyProtection="1">
      <alignment vertical="center"/>
      <protection locked="0"/>
    </xf>
    <xf numFmtId="3" fontId="15" fillId="0" borderId="59" xfId="0" applyNumberFormat="1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8" fillId="0" borderId="6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55" xfId="0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2"/>
  <sheetViews>
    <sheetView tabSelected="1" workbookViewId="0" topLeftCell="A3">
      <selection activeCell="B16" sqref="B16"/>
    </sheetView>
  </sheetViews>
  <sheetFormatPr defaultColWidth="9.00390625" defaultRowHeight="12.75"/>
  <cols>
    <col min="1" max="1" width="7.25390625" style="1" customWidth="1"/>
    <col min="2" max="2" width="41.00390625" style="1" customWidth="1"/>
    <col min="3" max="3" width="6.875" style="1" customWidth="1"/>
    <col min="4" max="4" width="13.375" style="1" hidden="1" customWidth="1"/>
    <col min="5" max="6" width="15.25390625" style="1" customWidth="1"/>
    <col min="7" max="16384" width="10.00390625" style="1" customWidth="1"/>
  </cols>
  <sheetData>
    <row r="1" ht="13.5" customHeight="1">
      <c r="E1" s="10" t="s">
        <v>13</v>
      </c>
    </row>
    <row r="2" spans="1:5" ht="13.5" customHeight="1">
      <c r="A2" s="3"/>
      <c r="B2" s="4"/>
      <c r="C2" s="5"/>
      <c r="D2" s="5"/>
      <c r="E2" s="22" t="s">
        <v>222</v>
      </c>
    </row>
    <row r="3" spans="1:5" ht="13.5" customHeight="1">
      <c r="A3" s="3"/>
      <c r="B3" s="4"/>
      <c r="C3" s="5"/>
      <c r="D3" s="5"/>
      <c r="E3" s="22" t="s">
        <v>14</v>
      </c>
    </row>
    <row r="4" spans="1:5" ht="13.5" customHeight="1">
      <c r="A4" s="3"/>
      <c r="B4" s="4"/>
      <c r="C4" s="5"/>
      <c r="D4" s="5"/>
      <c r="E4" s="22" t="s">
        <v>223</v>
      </c>
    </row>
    <row r="5" spans="1:6" s="11" customFormat="1" ht="40.5" customHeight="1">
      <c r="A5" s="6" t="s">
        <v>215</v>
      </c>
      <c r="B5" s="7"/>
      <c r="C5" s="8"/>
      <c r="D5" s="8"/>
      <c r="E5" s="34"/>
      <c r="F5" s="34"/>
    </row>
    <row r="6" spans="1:6" s="11" customFormat="1" ht="16.5" customHeight="1" thickBot="1">
      <c r="A6" s="6"/>
      <c r="B6" s="7"/>
      <c r="C6" s="8"/>
      <c r="D6" s="8"/>
      <c r="F6" s="37" t="s">
        <v>10</v>
      </c>
    </row>
    <row r="7" spans="1:6" s="12" customFormat="1" ht="21.75" customHeight="1">
      <c r="A7" s="24" t="s">
        <v>0</v>
      </c>
      <c r="B7" s="30" t="s">
        <v>1</v>
      </c>
      <c r="C7" s="18" t="s">
        <v>2</v>
      </c>
      <c r="D7" s="189" t="s">
        <v>16</v>
      </c>
      <c r="E7" s="45" t="s">
        <v>3</v>
      </c>
      <c r="F7" s="35"/>
    </row>
    <row r="8" spans="1:6" s="12" customFormat="1" ht="12.75" customHeight="1">
      <c r="A8" s="25" t="s">
        <v>4</v>
      </c>
      <c r="B8" s="14"/>
      <c r="C8" s="15" t="s">
        <v>5</v>
      </c>
      <c r="D8" s="153" t="s">
        <v>6</v>
      </c>
      <c r="E8" s="57" t="s">
        <v>9</v>
      </c>
      <c r="F8" s="78" t="s">
        <v>6</v>
      </c>
    </row>
    <row r="9" spans="1:6" s="21" customFormat="1" ht="12" thickBot="1">
      <c r="A9" s="28">
        <v>1</v>
      </c>
      <c r="B9" s="29">
        <v>2</v>
      </c>
      <c r="C9" s="29">
        <v>3</v>
      </c>
      <c r="D9" s="66">
        <v>4</v>
      </c>
      <c r="E9" s="92">
        <v>4</v>
      </c>
      <c r="F9" s="64">
        <v>5</v>
      </c>
    </row>
    <row r="10" spans="1:6" s="21" customFormat="1" ht="15.75" thickBot="1" thickTop="1">
      <c r="A10" s="117">
        <v>500</v>
      </c>
      <c r="B10" s="173" t="s">
        <v>56</v>
      </c>
      <c r="C10" s="112" t="s">
        <v>45</v>
      </c>
      <c r="D10" s="133"/>
      <c r="E10" s="104">
        <f>E11</f>
        <v>220000</v>
      </c>
      <c r="F10" s="113">
        <f>F11</f>
        <v>220000</v>
      </c>
    </row>
    <row r="11" spans="1:6" s="21" customFormat="1" ht="15" thickTop="1">
      <c r="A11" s="118">
        <v>50095</v>
      </c>
      <c r="B11" s="175" t="s">
        <v>7</v>
      </c>
      <c r="C11" s="114"/>
      <c r="D11" s="134"/>
      <c r="E11" s="103">
        <f>E12+E13</f>
        <v>220000</v>
      </c>
      <c r="F11" s="115">
        <f>F12+F13</f>
        <v>220000</v>
      </c>
    </row>
    <row r="12" spans="1:6" s="21" customFormat="1" ht="16.5" customHeight="1">
      <c r="A12" s="97">
        <v>4270</v>
      </c>
      <c r="B12" s="197" t="s">
        <v>51</v>
      </c>
      <c r="C12" s="107"/>
      <c r="D12" s="143"/>
      <c r="E12" s="108">
        <v>220000</v>
      </c>
      <c r="F12" s="172"/>
    </row>
    <row r="13" spans="1:6" s="21" customFormat="1" ht="28.5" thickBot="1">
      <c r="A13" s="97">
        <v>6050</v>
      </c>
      <c r="B13" s="126" t="s">
        <v>211</v>
      </c>
      <c r="C13" s="107"/>
      <c r="D13" s="143"/>
      <c r="E13" s="171"/>
      <c r="F13" s="99">
        <v>220000</v>
      </c>
    </row>
    <row r="14" spans="1:6" s="21" customFormat="1" ht="18.75" customHeight="1" thickBot="1" thickTop="1">
      <c r="A14" s="117">
        <v>600</v>
      </c>
      <c r="B14" s="173" t="s">
        <v>41</v>
      </c>
      <c r="C14" s="112" t="s">
        <v>45</v>
      </c>
      <c r="D14" s="133"/>
      <c r="E14" s="104">
        <f>E15+E23</f>
        <v>1540000</v>
      </c>
      <c r="F14" s="113">
        <f>F15+F23</f>
        <v>528400</v>
      </c>
    </row>
    <row r="15" spans="1:6" s="21" customFormat="1" ht="15" thickTop="1">
      <c r="A15" s="118">
        <v>60016</v>
      </c>
      <c r="B15" s="175" t="s">
        <v>42</v>
      </c>
      <c r="C15" s="114"/>
      <c r="D15" s="134"/>
      <c r="E15" s="103">
        <f>SUM(E16:E18)</f>
        <v>1500000</v>
      </c>
      <c r="F15" s="115">
        <f>SUM(F16:F18)</f>
        <v>307000</v>
      </c>
    </row>
    <row r="16" spans="1:6" s="21" customFormat="1" ht="15">
      <c r="A16" s="97">
        <v>4270</v>
      </c>
      <c r="B16" s="126" t="s">
        <v>51</v>
      </c>
      <c r="C16" s="107"/>
      <c r="D16" s="143"/>
      <c r="E16" s="108">
        <v>920000</v>
      </c>
      <c r="F16" s="99"/>
    </row>
    <row r="17" spans="1:6" s="21" customFormat="1" ht="12.75" customHeight="1">
      <c r="A17" s="97">
        <v>4390</v>
      </c>
      <c r="B17" s="197" t="s">
        <v>11</v>
      </c>
      <c r="C17" s="107"/>
      <c r="D17" s="143"/>
      <c r="E17" s="108">
        <v>180000</v>
      </c>
      <c r="F17" s="121"/>
    </row>
    <row r="18" spans="1:6" s="21" customFormat="1" ht="15" customHeight="1">
      <c r="A18" s="97">
        <v>6050</v>
      </c>
      <c r="B18" s="126" t="s">
        <v>43</v>
      </c>
      <c r="C18" s="107"/>
      <c r="D18" s="143"/>
      <c r="E18" s="108">
        <f>SUM(E19:E22)</f>
        <v>400000</v>
      </c>
      <c r="F18" s="99">
        <f>SUM(F19:F22)</f>
        <v>307000</v>
      </c>
    </row>
    <row r="19" spans="1:6" s="21" customFormat="1" ht="22.5" customHeight="1">
      <c r="A19" s="97"/>
      <c r="B19" s="357" t="s">
        <v>212</v>
      </c>
      <c r="C19" s="107"/>
      <c r="D19" s="143"/>
      <c r="E19" s="108"/>
      <c r="F19" s="121">
        <v>30000</v>
      </c>
    </row>
    <row r="20" spans="1:6" s="312" customFormat="1" ht="23.25" customHeight="1">
      <c r="A20" s="123"/>
      <c r="B20" s="311" t="s">
        <v>204</v>
      </c>
      <c r="C20" s="267"/>
      <c r="D20" s="268"/>
      <c r="E20" s="106"/>
      <c r="F20" s="121">
        <v>252000</v>
      </c>
    </row>
    <row r="21" spans="1:6" s="312" customFormat="1" ht="26.25" customHeight="1">
      <c r="A21" s="123"/>
      <c r="B21" s="311" t="s">
        <v>198</v>
      </c>
      <c r="C21" s="267"/>
      <c r="D21" s="268"/>
      <c r="E21" s="106">
        <v>400000</v>
      </c>
      <c r="F21" s="121"/>
    </row>
    <row r="22" spans="1:6" s="312" customFormat="1" ht="27.75" customHeight="1">
      <c r="A22" s="123"/>
      <c r="B22" s="311" t="s">
        <v>199</v>
      </c>
      <c r="C22" s="267"/>
      <c r="D22" s="268"/>
      <c r="E22" s="106"/>
      <c r="F22" s="121">
        <v>25000</v>
      </c>
    </row>
    <row r="23" spans="1:6" s="21" customFormat="1" ht="14.25" customHeight="1">
      <c r="A23" s="109">
        <v>60017</v>
      </c>
      <c r="B23" s="261" t="s">
        <v>126</v>
      </c>
      <c r="C23" s="194"/>
      <c r="D23" s="195"/>
      <c r="E23" s="111">
        <f>E24+E33</f>
        <v>40000</v>
      </c>
      <c r="F23" s="96">
        <f>F24+F33</f>
        <v>221400</v>
      </c>
    </row>
    <row r="24" spans="1:6" s="21" customFormat="1" ht="15">
      <c r="A24" s="97">
        <v>4270</v>
      </c>
      <c r="B24" s="126" t="s">
        <v>51</v>
      </c>
      <c r="C24" s="107"/>
      <c r="D24" s="143"/>
      <c r="E24" s="108"/>
      <c r="F24" s="99">
        <f>SUM(F25:F32)</f>
        <v>181400</v>
      </c>
    </row>
    <row r="25" spans="1:6" s="21" customFormat="1" ht="13.5" customHeight="1">
      <c r="A25" s="97"/>
      <c r="B25" s="262" t="s">
        <v>139</v>
      </c>
      <c r="C25" s="107"/>
      <c r="D25" s="143"/>
      <c r="E25" s="108"/>
      <c r="F25" s="121">
        <v>19100</v>
      </c>
    </row>
    <row r="26" spans="1:6" s="21" customFormat="1" ht="13.5" customHeight="1">
      <c r="A26" s="97"/>
      <c r="B26" s="262" t="s">
        <v>128</v>
      </c>
      <c r="C26" s="107"/>
      <c r="D26" s="143"/>
      <c r="E26" s="108"/>
      <c r="F26" s="121">
        <v>32700</v>
      </c>
    </row>
    <row r="27" spans="1:6" s="21" customFormat="1" ht="13.5" customHeight="1">
      <c r="A27" s="97"/>
      <c r="B27" s="262" t="s">
        <v>129</v>
      </c>
      <c r="C27" s="107"/>
      <c r="D27" s="143"/>
      <c r="E27" s="108"/>
      <c r="F27" s="121">
        <v>3500</v>
      </c>
    </row>
    <row r="28" spans="1:6" s="21" customFormat="1" ht="13.5" customHeight="1">
      <c r="A28" s="97"/>
      <c r="B28" s="262" t="s">
        <v>131</v>
      </c>
      <c r="C28" s="107"/>
      <c r="D28" s="143"/>
      <c r="E28" s="108"/>
      <c r="F28" s="121">
        <v>26800</v>
      </c>
    </row>
    <row r="29" spans="1:6" s="21" customFormat="1" ht="13.5" customHeight="1">
      <c r="A29" s="97"/>
      <c r="B29" s="262" t="s">
        <v>134</v>
      </c>
      <c r="C29" s="107"/>
      <c r="D29" s="143"/>
      <c r="E29" s="108"/>
      <c r="F29" s="121">
        <v>26400</v>
      </c>
    </row>
    <row r="30" spans="1:6" s="21" customFormat="1" ht="13.5" customHeight="1">
      <c r="A30" s="97"/>
      <c r="B30" s="262" t="s">
        <v>136</v>
      </c>
      <c r="C30" s="107"/>
      <c r="D30" s="143"/>
      <c r="E30" s="108"/>
      <c r="F30" s="121">
        <v>17500</v>
      </c>
    </row>
    <row r="31" spans="1:6" s="21" customFormat="1" ht="13.5" customHeight="1">
      <c r="A31" s="97"/>
      <c r="B31" s="262" t="s">
        <v>137</v>
      </c>
      <c r="C31" s="107"/>
      <c r="D31" s="143"/>
      <c r="E31" s="108"/>
      <c r="F31" s="121">
        <v>28200</v>
      </c>
    </row>
    <row r="32" spans="1:6" s="21" customFormat="1" ht="13.5" customHeight="1">
      <c r="A32" s="97"/>
      <c r="B32" s="335" t="s">
        <v>138</v>
      </c>
      <c r="C32" s="107"/>
      <c r="D32" s="143"/>
      <c r="E32" s="108"/>
      <c r="F32" s="121">
        <v>27200</v>
      </c>
    </row>
    <row r="33" spans="1:6" s="21" customFormat="1" ht="16.5" customHeight="1">
      <c r="A33" s="97">
        <v>6050</v>
      </c>
      <c r="B33" s="337" t="s">
        <v>43</v>
      </c>
      <c r="C33" s="107"/>
      <c r="D33" s="143"/>
      <c r="E33" s="108">
        <f>SUM(E34:E35)</f>
        <v>40000</v>
      </c>
      <c r="F33" s="99">
        <f>SUM(F34:F35)</f>
        <v>40000</v>
      </c>
    </row>
    <row r="34" spans="1:6" s="21" customFormat="1" ht="13.5" customHeight="1">
      <c r="A34" s="97"/>
      <c r="B34" s="335" t="s">
        <v>205</v>
      </c>
      <c r="C34" s="107"/>
      <c r="D34" s="143"/>
      <c r="E34" s="106">
        <v>40000</v>
      </c>
      <c r="F34" s="121"/>
    </row>
    <row r="35" spans="1:6" s="21" customFormat="1" ht="13.5" customHeight="1" thickBot="1">
      <c r="A35" s="97"/>
      <c r="B35" s="335" t="s">
        <v>206</v>
      </c>
      <c r="C35" s="107"/>
      <c r="D35" s="143"/>
      <c r="E35" s="106"/>
      <c r="F35" s="121">
        <v>40000</v>
      </c>
    </row>
    <row r="36" spans="1:6" s="21" customFormat="1" ht="15.75" customHeight="1" thickBot="1" thickTop="1">
      <c r="A36" s="72">
        <v>630</v>
      </c>
      <c r="B36" s="336" t="s">
        <v>35</v>
      </c>
      <c r="C36" s="82" t="s">
        <v>37</v>
      </c>
      <c r="D36" s="68"/>
      <c r="E36" s="58">
        <f>SUM(E37)</f>
        <v>56000</v>
      </c>
      <c r="F36" s="52">
        <f>F37</f>
        <v>56000</v>
      </c>
    </row>
    <row r="37" spans="1:6" s="21" customFormat="1" ht="18" customHeight="1" thickTop="1">
      <c r="A37" s="88">
        <v>63003</v>
      </c>
      <c r="B37" s="150" t="s">
        <v>36</v>
      </c>
      <c r="C37" s="120"/>
      <c r="D37" s="131"/>
      <c r="E37" s="60">
        <f>SUM(E38:E41)</f>
        <v>56000</v>
      </c>
      <c r="F37" s="79">
        <f>SUM(F38:F41)</f>
        <v>56000</v>
      </c>
    </row>
    <row r="38" spans="1:6" s="260" customFormat="1" ht="15" customHeight="1">
      <c r="A38" s="97">
        <v>4210</v>
      </c>
      <c r="B38" s="126" t="s">
        <v>30</v>
      </c>
      <c r="C38" s="107" t="s">
        <v>37</v>
      </c>
      <c r="D38" s="143"/>
      <c r="E38" s="108">
        <v>4000</v>
      </c>
      <c r="F38" s="99"/>
    </row>
    <row r="39" spans="1:6" s="260" customFormat="1" ht="15" customHeight="1">
      <c r="A39" s="97">
        <v>4300</v>
      </c>
      <c r="B39" s="126" t="s">
        <v>11</v>
      </c>
      <c r="C39" s="107" t="s">
        <v>37</v>
      </c>
      <c r="D39" s="143"/>
      <c r="E39" s="108">
        <v>52000</v>
      </c>
      <c r="F39" s="99"/>
    </row>
    <row r="40" spans="1:6" s="260" customFormat="1" ht="15" customHeight="1">
      <c r="A40" s="97">
        <v>4210</v>
      </c>
      <c r="B40" s="126" t="s">
        <v>30</v>
      </c>
      <c r="C40" s="107" t="s">
        <v>124</v>
      </c>
      <c r="D40" s="143"/>
      <c r="E40" s="108"/>
      <c r="F40" s="99">
        <v>4000</v>
      </c>
    </row>
    <row r="41" spans="1:6" s="260" customFormat="1" ht="15" customHeight="1" thickBot="1">
      <c r="A41" s="97">
        <v>4300</v>
      </c>
      <c r="B41" s="126" t="s">
        <v>11</v>
      </c>
      <c r="C41" s="107" t="s">
        <v>124</v>
      </c>
      <c r="D41" s="143"/>
      <c r="E41" s="108"/>
      <c r="F41" s="99">
        <v>52000</v>
      </c>
    </row>
    <row r="42" spans="1:6" s="21" customFormat="1" ht="20.25" customHeight="1" thickBot="1" thickTop="1">
      <c r="A42" s="117">
        <v>700</v>
      </c>
      <c r="B42" s="160" t="s">
        <v>39</v>
      </c>
      <c r="C42" s="112" t="s">
        <v>58</v>
      </c>
      <c r="D42" s="133"/>
      <c r="E42" s="104">
        <f>E43</f>
        <v>200000</v>
      </c>
      <c r="F42" s="113">
        <f>F43</f>
        <v>200000</v>
      </c>
    </row>
    <row r="43" spans="1:6" s="21" customFormat="1" ht="18.75" customHeight="1" thickTop="1">
      <c r="A43" s="118">
        <v>70005</v>
      </c>
      <c r="B43" s="161" t="s">
        <v>57</v>
      </c>
      <c r="C43" s="114"/>
      <c r="D43" s="134"/>
      <c r="E43" s="103">
        <f>SUM(E44:E45)</f>
        <v>200000</v>
      </c>
      <c r="F43" s="115">
        <f>SUM(F44:F45)</f>
        <v>200000</v>
      </c>
    </row>
    <row r="44" spans="1:6" s="21" customFormat="1" ht="31.5" customHeight="1">
      <c r="A44" s="339">
        <v>4600</v>
      </c>
      <c r="B44" s="340" t="s">
        <v>59</v>
      </c>
      <c r="C44" s="341"/>
      <c r="D44" s="342"/>
      <c r="E44" s="343"/>
      <c r="F44" s="344">
        <v>200000</v>
      </c>
    </row>
    <row r="45" spans="1:6" s="21" customFormat="1" ht="28.5" customHeight="1" thickBot="1">
      <c r="A45" s="97">
        <v>6060</v>
      </c>
      <c r="B45" s="126" t="s">
        <v>34</v>
      </c>
      <c r="C45" s="107"/>
      <c r="D45" s="143"/>
      <c r="E45" s="108">
        <v>200000</v>
      </c>
      <c r="F45" s="98"/>
    </row>
    <row r="46" spans="1:6" s="31" customFormat="1" ht="21" customHeight="1" thickBot="1" thickTop="1">
      <c r="A46" s="80" t="s">
        <v>26</v>
      </c>
      <c r="B46" s="38" t="s">
        <v>27</v>
      </c>
      <c r="C46" s="39"/>
      <c r="D46" s="61"/>
      <c r="E46" s="58">
        <f>E47+E57++E63</f>
        <v>175645</v>
      </c>
      <c r="F46" s="52">
        <f>F47+F57++F63</f>
        <v>170645</v>
      </c>
    </row>
    <row r="47" spans="1:6" s="31" customFormat="1" ht="18.75" customHeight="1" thickTop="1">
      <c r="A47" s="359" t="s">
        <v>28</v>
      </c>
      <c r="B47" s="360" t="s">
        <v>182</v>
      </c>
      <c r="C47" s="84"/>
      <c r="D47" s="361"/>
      <c r="E47" s="60">
        <f>SUM(E48:E56)</f>
        <v>132645</v>
      </c>
      <c r="F47" s="79">
        <f>SUM(F48:F53)+F56</f>
        <v>127645</v>
      </c>
    </row>
    <row r="48" spans="1:6" s="31" customFormat="1" ht="15">
      <c r="A48" s="97">
        <v>4110</v>
      </c>
      <c r="B48" s="229" t="s">
        <v>48</v>
      </c>
      <c r="C48" s="155" t="s">
        <v>29</v>
      </c>
      <c r="D48" s="358"/>
      <c r="E48" s="108">
        <v>645</v>
      </c>
      <c r="F48" s="99"/>
    </row>
    <row r="49" spans="1:6" s="190" customFormat="1" ht="15">
      <c r="A49" s="158" t="s">
        <v>213</v>
      </c>
      <c r="B49" s="100" t="s">
        <v>214</v>
      </c>
      <c r="C49" s="155" t="s">
        <v>29</v>
      </c>
      <c r="D49" s="156"/>
      <c r="E49" s="108"/>
      <c r="F49" s="99">
        <v>645</v>
      </c>
    </row>
    <row r="50" spans="1:6" s="190" customFormat="1" ht="15">
      <c r="A50" s="158" t="s">
        <v>25</v>
      </c>
      <c r="B50" s="100" t="s">
        <v>30</v>
      </c>
      <c r="C50" s="155" t="s">
        <v>208</v>
      </c>
      <c r="D50" s="156"/>
      <c r="E50" s="108">
        <v>2000</v>
      </c>
      <c r="F50" s="99"/>
    </row>
    <row r="51" spans="1:6" s="31" customFormat="1" ht="15" customHeight="1">
      <c r="A51" s="158" t="s">
        <v>12</v>
      </c>
      <c r="B51" s="100" t="s">
        <v>11</v>
      </c>
      <c r="C51" s="155" t="s">
        <v>29</v>
      </c>
      <c r="D51" s="156"/>
      <c r="E51" s="108">
        <v>30000</v>
      </c>
      <c r="F51" s="99">
        <v>40000</v>
      </c>
    </row>
    <row r="52" spans="1:6" s="31" customFormat="1" ht="30">
      <c r="A52" s="158" t="s">
        <v>71</v>
      </c>
      <c r="B52" s="100" t="s">
        <v>72</v>
      </c>
      <c r="C52" s="155" t="s">
        <v>29</v>
      </c>
      <c r="D52" s="156"/>
      <c r="E52" s="108">
        <v>40000</v>
      </c>
      <c r="F52" s="99"/>
    </row>
    <row r="53" spans="1:6" s="31" customFormat="1" ht="30">
      <c r="A53" s="158" t="s">
        <v>73</v>
      </c>
      <c r="B53" s="100" t="s">
        <v>74</v>
      </c>
      <c r="C53" s="155"/>
      <c r="D53" s="156"/>
      <c r="E53" s="108"/>
      <c r="F53" s="99">
        <f>SUM(F54:F55)</f>
        <v>87000</v>
      </c>
    </row>
    <row r="54" spans="1:6" s="270" customFormat="1" ht="12" customHeight="1">
      <c r="A54" s="219"/>
      <c r="B54" s="220" t="s">
        <v>209</v>
      </c>
      <c r="C54" s="124" t="s">
        <v>208</v>
      </c>
      <c r="D54" s="338"/>
      <c r="E54" s="106"/>
      <c r="F54" s="121">
        <v>25000</v>
      </c>
    </row>
    <row r="55" spans="1:6" s="270" customFormat="1" ht="11.25" customHeight="1">
      <c r="A55" s="219"/>
      <c r="B55" s="220" t="s">
        <v>210</v>
      </c>
      <c r="C55" s="124"/>
      <c r="D55" s="338"/>
      <c r="E55" s="106"/>
      <c r="F55" s="121">
        <v>62000</v>
      </c>
    </row>
    <row r="56" spans="1:6" s="31" customFormat="1" ht="30">
      <c r="A56" s="158" t="s">
        <v>81</v>
      </c>
      <c r="B56" s="100" t="s">
        <v>34</v>
      </c>
      <c r="C56" s="155" t="s">
        <v>208</v>
      </c>
      <c r="D56" s="156"/>
      <c r="E56" s="108">
        <v>60000</v>
      </c>
      <c r="F56" s="99"/>
    </row>
    <row r="57" spans="1:6" s="31" customFormat="1" ht="21" customHeight="1">
      <c r="A57" s="94" t="s">
        <v>79</v>
      </c>
      <c r="B57" s="95" t="s">
        <v>80</v>
      </c>
      <c r="C57" s="116"/>
      <c r="D57" s="225"/>
      <c r="E57" s="111">
        <f>SUM(E58:E62)</f>
        <v>42800</v>
      </c>
      <c r="F57" s="96">
        <f>SUM(F58:F62)</f>
        <v>42800</v>
      </c>
    </row>
    <row r="58" spans="1:6" s="31" customFormat="1" ht="15" customHeight="1">
      <c r="A58" s="158" t="s">
        <v>25</v>
      </c>
      <c r="B58" s="100" t="s">
        <v>82</v>
      </c>
      <c r="C58" s="155" t="s">
        <v>37</v>
      </c>
      <c r="D58" s="156"/>
      <c r="E58" s="108">
        <v>13800</v>
      </c>
      <c r="F58" s="188"/>
    </row>
    <row r="59" spans="1:6" s="190" customFormat="1" ht="15" customHeight="1">
      <c r="A59" s="158" t="s">
        <v>25</v>
      </c>
      <c r="B59" s="100" t="s">
        <v>82</v>
      </c>
      <c r="C59" s="155" t="s">
        <v>207</v>
      </c>
      <c r="D59" s="156"/>
      <c r="E59" s="108"/>
      <c r="F59" s="99">
        <v>6000</v>
      </c>
    </row>
    <row r="60" spans="1:6" s="31" customFormat="1" ht="15" customHeight="1">
      <c r="A60" s="158" t="s">
        <v>12</v>
      </c>
      <c r="B60" s="100" t="s">
        <v>82</v>
      </c>
      <c r="C60" s="155" t="s">
        <v>37</v>
      </c>
      <c r="D60" s="156"/>
      <c r="E60" s="108">
        <v>29000</v>
      </c>
      <c r="F60" s="188"/>
    </row>
    <row r="61" spans="1:6" s="31" customFormat="1" ht="15" customHeight="1">
      <c r="A61" s="158" t="s">
        <v>12</v>
      </c>
      <c r="B61" s="100" t="s">
        <v>82</v>
      </c>
      <c r="C61" s="155" t="s">
        <v>207</v>
      </c>
      <c r="D61" s="156"/>
      <c r="E61" s="108"/>
      <c r="F61" s="99">
        <v>29000</v>
      </c>
    </row>
    <row r="62" spans="1:6" s="31" customFormat="1" ht="15" customHeight="1">
      <c r="A62" s="158" t="s">
        <v>81</v>
      </c>
      <c r="B62" s="100" t="s">
        <v>83</v>
      </c>
      <c r="C62" s="155" t="s">
        <v>37</v>
      </c>
      <c r="D62" s="156"/>
      <c r="E62" s="108"/>
      <c r="F62" s="99">
        <v>7800</v>
      </c>
    </row>
    <row r="63" spans="1:6" s="31" customFormat="1" ht="20.25" customHeight="1">
      <c r="A63" s="216" t="s">
        <v>76</v>
      </c>
      <c r="B63" s="217" t="s">
        <v>7</v>
      </c>
      <c r="C63" s="116" t="s">
        <v>33</v>
      </c>
      <c r="D63" s="218"/>
      <c r="E63" s="55">
        <f>SUM(E65:E67)</f>
        <v>200</v>
      </c>
      <c r="F63" s="93">
        <f>SUM(F65:F67)</f>
        <v>200</v>
      </c>
    </row>
    <row r="64" spans="1:6" s="31" customFormat="1" ht="11.25" customHeight="1">
      <c r="A64" s="219"/>
      <c r="B64" s="220" t="s">
        <v>143</v>
      </c>
      <c r="C64" s="124"/>
      <c r="D64" s="221"/>
      <c r="E64" s="106">
        <v>200</v>
      </c>
      <c r="F64" s="222">
        <v>200</v>
      </c>
    </row>
    <row r="65" spans="1:6" s="21" customFormat="1" ht="15">
      <c r="A65" s="97">
        <v>4210</v>
      </c>
      <c r="B65" s="75" t="s">
        <v>30</v>
      </c>
      <c r="C65" s="107"/>
      <c r="D65" s="132"/>
      <c r="E65" s="108">
        <v>200</v>
      </c>
      <c r="F65" s="99"/>
    </row>
    <row r="66" spans="1:6" s="21" customFormat="1" ht="27.75" customHeight="1" thickBot="1">
      <c r="A66" s="176">
        <v>4740</v>
      </c>
      <c r="B66" s="100" t="s">
        <v>202</v>
      </c>
      <c r="C66" s="107"/>
      <c r="D66" s="135"/>
      <c r="E66" s="125"/>
      <c r="F66" s="170">
        <v>200</v>
      </c>
    </row>
    <row r="67" spans="1:6" s="21" customFormat="1" ht="15.75" hidden="1" thickBot="1">
      <c r="A67" s="97"/>
      <c r="B67" s="75"/>
      <c r="C67" s="107"/>
      <c r="D67" s="132"/>
      <c r="E67" s="73"/>
      <c r="F67" s="99"/>
    </row>
    <row r="68" spans="1:6" s="21" customFormat="1" ht="19.5" customHeight="1" thickBot="1" thickTop="1">
      <c r="A68" s="72">
        <v>758</v>
      </c>
      <c r="B68" s="101" t="s">
        <v>32</v>
      </c>
      <c r="C68" s="82" t="s">
        <v>54</v>
      </c>
      <c r="D68" s="68"/>
      <c r="E68" s="104">
        <f>E69</f>
        <v>317000</v>
      </c>
      <c r="F68" s="113"/>
    </row>
    <row r="69" spans="1:6" s="21" customFormat="1" ht="18.75" customHeight="1" thickTop="1">
      <c r="A69" s="88">
        <v>75818</v>
      </c>
      <c r="B69" s="102" t="s">
        <v>46</v>
      </c>
      <c r="C69" s="120"/>
      <c r="D69" s="131"/>
      <c r="E69" s="103">
        <f>SUM(E70)</f>
        <v>317000</v>
      </c>
      <c r="F69" s="115"/>
    </row>
    <row r="70" spans="1:6" s="260" customFormat="1" ht="30.75" customHeight="1" thickBot="1">
      <c r="A70" s="97">
        <v>4810</v>
      </c>
      <c r="B70" s="229" t="s">
        <v>125</v>
      </c>
      <c r="C70" s="107"/>
      <c r="D70" s="143"/>
      <c r="E70" s="108">
        <v>317000</v>
      </c>
      <c r="F70" s="99"/>
    </row>
    <row r="71" spans="1:6" s="21" customFormat="1" ht="20.25" customHeight="1" thickBot="1" thickTop="1">
      <c r="A71" s="72">
        <v>801</v>
      </c>
      <c r="B71" s="101" t="s">
        <v>23</v>
      </c>
      <c r="C71" s="82" t="s">
        <v>22</v>
      </c>
      <c r="D71" s="68"/>
      <c r="E71" s="104">
        <f>E72+E86+E89+E91+E105+E120</f>
        <v>1236530</v>
      </c>
      <c r="F71" s="113">
        <f>F72+F86+F89+F91+F105+F120</f>
        <v>1254300</v>
      </c>
    </row>
    <row r="72" spans="1:6" s="21" customFormat="1" ht="18.75" customHeight="1" thickTop="1">
      <c r="A72" s="88">
        <v>80101</v>
      </c>
      <c r="B72" s="102" t="s">
        <v>86</v>
      </c>
      <c r="C72" s="120"/>
      <c r="D72" s="131"/>
      <c r="E72" s="103">
        <f>SUM(E73:E85)</f>
        <v>77560</v>
      </c>
      <c r="F72" s="115">
        <f>SUM(F73:F85)</f>
        <v>26270</v>
      </c>
    </row>
    <row r="73" spans="1:6" s="21" customFormat="1" ht="14.25" customHeight="1">
      <c r="A73" s="97">
        <v>4010</v>
      </c>
      <c r="B73" s="229" t="s">
        <v>53</v>
      </c>
      <c r="C73" s="107"/>
      <c r="D73" s="143"/>
      <c r="E73" s="108">
        <v>44700</v>
      </c>
      <c r="F73" s="99"/>
    </row>
    <row r="74" spans="1:6" s="21" customFormat="1" ht="15" customHeight="1">
      <c r="A74" s="97">
        <v>4040</v>
      </c>
      <c r="B74" s="229" t="s">
        <v>87</v>
      </c>
      <c r="C74" s="107"/>
      <c r="D74" s="143"/>
      <c r="E74" s="108">
        <v>12860</v>
      </c>
      <c r="F74" s="99"/>
    </row>
    <row r="75" spans="1:6" s="21" customFormat="1" ht="15.75" customHeight="1">
      <c r="A75" s="97">
        <v>4110</v>
      </c>
      <c r="B75" s="229" t="s">
        <v>48</v>
      </c>
      <c r="C75" s="107"/>
      <c r="D75" s="143"/>
      <c r="E75" s="108">
        <v>7800</v>
      </c>
      <c r="F75" s="99"/>
    </row>
    <row r="76" spans="1:6" s="21" customFormat="1" ht="15" customHeight="1">
      <c r="A76" s="97">
        <v>4120</v>
      </c>
      <c r="B76" s="229" t="s">
        <v>88</v>
      </c>
      <c r="C76" s="107"/>
      <c r="D76" s="143"/>
      <c r="E76" s="108">
        <v>1100</v>
      </c>
      <c r="F76" s="99"/>
    </row>
    <row r="77" spans="1:6" s="21" customFormat="1" ht="15.75" customHeight="1">
      <c r="A77" s="97">
        <v>4170</v>
      </c>
      <c r="B77" s="229" t="s">
        <v>50</v>
      </c>
      <c r="C77" s="107"/>
      <c r="D77" s="143"/>
      <c r="E77" s="108"/>
      <c r="F77" s="99">
        <v>1720</v>
      </c>
    </row>
    <row r="78" spans="1:6" s="21" customFormat="1" ht="15" customHeight="1">
      <c r="A78" s="97">
        <v>4210</v>
      </c>
      <c r="B78" s="229" t="s">
        <v>89</v>
      </c>
      <c r="C78" s="107"/>
      <c r="D78" s="143"/>
      <c r="E78" s="108"/>
      <c r="F78" s="99">
        <v>4050</v>
      </c>
    </row>
    <row r="79" spans="1:6" s="21" customFormat="1" ht="28.5" customHeight="1">
      <c r="A79" s="97">
        <v>4240</v>
      </c>
      <c r="B79" s="229" t="s">
        <v>55</v>
      </c>
      <c r="C79" s="107"/>
      <c r="D79" s="143"/>
      <c r="E79" s="108"/>
      <c r="F79" s="99">
        <v>1000</v>
      </c>
    </row>
    <row r="80" spans="1:6" s="21" customFormat="1" ht="12.75" customHeight="1">
      <c r="A80" s="97">
        <v>4260</v>
      </c>
      <c r="B80" s="229" t="s">
        <v>90</v>
      </c>
      <c r="C80" s="107"/>
      <c r="D80" s="143"/>
      <c r="E80" s="108">
        <v>6550</v>
      </c>
      <c r="F80" s="99"/>
    </row>
    <row r="81" spans="1:6" s="21" customFormat="1" ht="13.5" customHeight="1">
      <c r="A81" s="97">
        <v>4270</v>
      </c>
      <c r="B81" s="229" t="s">
        <v>51</v>
      </c>
      <c r="C81" s="107"/>
      <c r="D81" s="143"/>
      <c r="E81" s="108"/>
      <c r="F81" s="99">
        <v>8000</v>
      </c>
    </row>
    <row r="82" spans="1:6" s="21" customFormat="1" ht="15.75" customHeight="1">
      <c r="A82" s="97">
        <v>4300</v>
      </c>
      <c r="B82" s="229" t="s">
        <v>11</v>
      </c>
      <c r="C82" s="107"/>
      <c r="D82" s="143"/>
      <c r="E82" s="108">
        <v>4550</v>
      </c>
      <c r="F82" s="99"/>
    </row>
    <row r="83" spans="1:6" s="21" customFormat="1" ht="29.25" customHeight="1">
      <c r="A83" s="313">
        <v>4360</v>
      </c>
      <c r="B83" s="317" t="s">
        <v>92</v>
      </c>
      <c r="C83" s="314"/>
      <c r="D83" s="315"/>
      <c r="E83" s="316"/>
      <c r="F83" s="310">
        <v>1000</v>
      </c>
    </row>
    <row r="84" spans="1:6" s="21" customFormat="1" ht="13.5" customHeight="1">
      <c r="A84" s="97">
        <v>4440</v>
      </c>
      <c r="B84" s="229" t="s">
        <v>200</v>
      </c>
      <c r="C84" s="107"/>
      <c r="D84" s="143"/>
      <c r="E84" s="108"/>
      <c r="F84" s="99">
        <v>6650</v>
      </c>
    </row>
    <row r="85" spans="1:6" s="21" customFormat="1" ht="24" customHeight="1">
      <c r="A85" s="97">
        <v>6050</v>
      </c>
      <c r="B85" s="229" t="s">
        <v>43</v>
      </c>
      <c r="C85" s="107"/>
      <c r="D85" s="143"/>
      <c r="E85" s="108"/>
      <c r="F85" s="99">
        <v>3850</v>
      </c>
    </row>
    <row r="86" spans="1:6" s="21" customFormat="1" ht="28.5" customHeight="1">
      <c r="A86" s="109">
        <v>80103</v>
      </c>
      <c r="B86" s="231" t="s">
        <v>93</v>
      </c>
      <c r="C86" s="194"/>
      <c r="D86" s="195"/>
      <c r="E86" s="111">
        <f>E87</f>
        <v>210</v>
      </c>
      <c r="F86" s="96">
        <f>F88</f>
        <v>180</v>
      </c>
    </row>
    <row r="87" spans="1:6" s="21" customFormat="1" ht="15.75" customHeight="1">
      <c r="A87" s="97">
        <v>4040</v>
      </c>
      <c r="B87" s="229" t="s">
        <v>87</v>
      </c>
      <c r="C87" s="107"/>
      <c r="D87" s="143"/>
      <c r="E87" s="108">
        <v>210</v>
      </c>
      <c r="F87" s="99"/>
    </row>
    <row r="88" spans="1:6" s="21" customFormat="1" ht="15.75" customHeight="1">
      <c r="A88" s="97">
        <v>4440</v>
      </c>
      <c r="B88" s="229" t="s">
        <v>200</v>
      </c>
      <c r="C88" s="107"/>
      <c r="D88" s="143"/>
      <c r="E88" s="108"/>
      <c r="F88" s="99">
        <v>180</v>
      </c>
    </row>
    <row r="89" spans="1:6" s="21" customFormat="1" ht="15.75" customHeight="1">
      <c r="A89" s="109">
        <v>80104</v>
      </c>
      <c r="B89" s="231" t="s">
        <v>94</v>
      </c>
      <c r="C89" s="194"/>
      <c r="D89" s="195"/>
      <c r="E89" s="111"/>
      <c r="F89" s="96">
        <f>F90</f>
        <v>7300</v>
      </c>
    </row>
    <row r="90" spans="1:6" s="21" customFormat="1" ht="28.5" customHeight="1">
      <c r="A90" s="97">
        <v>2510</v>
      </c>
      <c r="B90" s="229" t="s">
        <v>95</v>
      </c>
      <c r="C90" s="107"/>
      <c r="D90" s="143"/>
      <c r="E90" s="108"/>
      <c r="F90" s="99">
        <v>7300</v>
      </c>
    </row>
    <row r="91" spans="1:6" s="21" customFormat="1" ht="16.5" customHeight="1">
      <c r="A91" s="109">
        <v>80110</v>
      </c>
      <c r="B91" s="231" t="s">
        <v>96</v>
      </c>
      <c r="C91" s="194"/>
      <c r="D91" s="195"/>
      <c r="E91" s="111">
        <f>SUM(E92:E104)</f>
        <v>10120</v>
      </c>
      <c r="F91" s="334">
        <f>SUM(F92:F104)</f>
        <v>320450</v>
      </c>
    </row>
    <row r="92" spans="1:6" s="21" customFormat="1" ht="15.75" customHeight="1">
      <c r="A92" s="97">
        <v>4010</v>
      </c>
      <c r="B92" s="229" t="s">
        <v>53</v>
      </c>
      <c r="C92" s="107"/>
      <c r="D92" s="143"/>
      <c r="E92" s="108"/>
      <c r="F92" s="99">
        <v>44270</v>
      </c>
    </row>
    <row r="93" spans="1:6" s="21" customFormat="1" ht="14.25" customHeight="1">
      <c r="A93" s="97">
        <v>4040</v>
      </c>
      <c r="B93" s="229" t="s">
        <v>87</v>
      </c>
      <c r="C93" s="107"/>
      <c r="D93" s="143"/>
      <c r="E93" s="108">
        <v>520</v>
      </c>
      <c r="F93" s="99"/>
    </row>
    <row r="94" spans="1:6" s="21" customFormat="1" ht="14.25" customHeight="1">
      <c r="A94" s="97">
        <v>4110</v>
      </c>
      <c r="B94" s="229" t="s">
        <v>48</v>
      </c>
      <c r="C94" s="107"/>
      <c r="D94" s="143"/>
      <c r="E94" s="108"/>
      <c r="F94" s="99">
        <v>4730</v>
      </c>
    </row>
    <row r="95" spans="1:6" s="21" customFormat="1" ht="19.5" customHeight="1">
      <c r="A95" s="97">
        <v>4120</v>
      </c>
      <c r="B95" s="229" t="s">
        <v>88</v>
      </c>
      <c r="C95" s="107"/>
      <c r="D95" s="143"/>
      <c r="E95" s="108"/>
      <c r="F95" s="99">
        <v>1100</v>
      </c>
    </row>
    <row r="96" spans="1:6" s="21" customFormat="1" ht="30" customHeight="1">
      <c r="A96" s="97">
        <v>4140</v>
      </c>
      <c r="B96" s="229" t="s">
        <v>98</v>
      </c>
      <c r="C96" s="107"/>
      <c r="D96" s="143"/>
      <c r="E96" s="108">
        <v>4600</v>
      </c>
      <c r="F96" s="99"/>
    </row>
    <row r="97" spans="1:6" s="21" customFormat="1" ht="15.75" customHeight="1">
      <c r="A97" s="97">
        <v>4170</v>
      </c>
      <c r="B97" s="229" t="s">
        <v>50</v>
      </c>
      <c r="C97" s="107"/>
      <c r="D97" s="143"/>
      <c r="E97" s="108"/>
      <c r="F97" s="99">
        <v>4600</v>
      </c>
    </row>
    <row r="98" spans="1:6" s="21" customFormat="1" ht="30.75" customHeight="1">
      <c r="A98" s="97">
        <v>4240</v>
      </c>
      <c r="B98" s="229" t="s">
        <v>55</v>
      </c>
      <c r="C98" s="107"/>
      <c r="D98" s="143"/>
      <c r="E98" s="108"/>
      <c r="F98" s="99">
        <v>250200</v>
      </c>
    </row>
    <row r="99" spans="1:6" s="21" customFormat="1" ht="15" customHeight="1">
      <c r="A99" s="97">
        <v>4260</v>
      </c>
      <c r="B99" s="229" t="s">
        <v>90</v>
      </c>
      <c r="C99" s="107"/>
      <c r="D99" s="143"/>
      <c r="E99" s="108">
        <v>5000</v>
      </c>
      <c r="F99" s="99"/>
    </row>
    <row r="100" spans="1:6" s="21" customFormat="1" ht="14.25" customHeight="1">
      <c r="A100" s="97">
        <v>4270</v>
      </c>
      <c r="B100" s="229" t="s">
        <v>91</v>
      </c>
      <c r="C100" s="107"/>
      <c r="D100" s="143"/>
      <c r="E100" s="108"/>
      <c r="F100" s="99">
        <v>5000</v>
      </c>
    </row>
    <row r="101" spans="1:6" s="21" customFormat="1" ht="15" customHeight="1">
      <c r="A101" s="97">
        <v>4300</v>
      </c>
      <c r="B101" s="229" t="s">
        <v>11</v>
      </c>
      <c r="C101" s="107"/>
      <c r="D101" s="143"/>
      <c r="E101" s="108"/>
      <c r="F101" s="99">
        <v>1050</v>
      </c>
    </row>
    <row r="102" spans="1:6" s="21" customFormat="1" ht="27" customHeight="1">
      <c r="A102" s="97">
        <v>4360</v>
      </c>
      <c r="B102" s="229" t="s">
        <v>92</v>
      </c>
      <c r="C102" s="107"/>
      <c r="D102" s="143"/>
      <c r="E102" s="108"/>
      <c r="F102" s="99">
        <v>300</v>
      </c>
    </row>
    <row r="103" spans="1:6" s="21" customFormat="1" ht="12.75" customHeight="1">
      <c r="A103" s="97">
        <v>4440</v>
      </c>
      <c r="B103" s="229" t="s">
        <v>200</v>
      </c>
      <c r="C103" s="107"/>
      <c r="D103" s="143"/>
      <c r="E103" s="108"/>
      <c r="F103" s="99">
        <v>8050</v>
      </c>
    </row>
    <row r="104" spans="1:6" s="190" customFormat="1" ht="17.25" customHeight="1">
      <c r="A104" s="97">
        <v>6050</v>
      </c>
      <c r="B104" s="229" t="s">
        <v>43</v>
      </c>
      <c r="C104" s="107"/>
      <c r="D104" s="143"/>
      <c r="E104" s="108"/>
      <c r="F104" s="99">
        <v>1150</v>
      </c>
    </row>
    <row r="105" spans="1:6" s="190" customFormat="1" ht="18" customHeight="1">
      <c r="A105" s="109">
        <v>80146</v>
      </c>
      <c r="B105" s="231" t="s">
        <v>97</v>
      </c>
      <c r="C105" s="194"/>
      <c r="D105" s="195"/>
      <c r="E105" s="111">
        <f>SUM(E106:E119)</f>
        <v>54200</v>
      </c>
      <c r="F105" s="96">
        <f>SUM(F106:F119)</f>
        <v>63850</v>
      </c>
    </row>
    <row r="106" spans="1:6" s="190" customFormat="1" ht="30" customHeight="1">
      <c r="A106" s="97">
        <v>2510</v>
      </c>
      <c r="B106" s="229" t="s">
        <v>95</v>
      </c>
      <c r="C106" s="107"/>
      <c r="D106" s="143"/>
      <c r="E106" s="108"/>
      <c r="F106" s="99">
        <v>24000</v>
      </c>
    </row>
    <row r="107" spans="1:6" s="190" customFormat="1" ht="12.75" customHeight="1">
      <c r="A107" s="97">
        <v>4010</v>
      </c>
      <c r="B107" s="229" t="s">
        <v>53</v>
      </c>
      <c r="C107" s="107"/>
      <c r="D107" s="143"/>
      <c r="E107" s="108">
        <v>3000</v>
      </c>
      <c r="F107" s="99"/>
    </row>
    <row r="108" spans="1:6" s="190" customFormat="1" ht="15" customHeight="1">
      <c r="A108" s="97">
        <v>4040</v>
      </c>
      <c r="B108" s="229" t="s">
        <v>87</v>
      </c>
      <c r="C108" s="107"/>
      <c r="D108" s="143"/>
      <c r="E108" s="108">
        <v>1220</v>
      </c>
      <c r="F108" s="99"/>
    </row>
    <row r="109" spans="1:6" s="190" customFormat="1" ht="14.25" customHeight="1">
      <c r="A109" s="97">
        <v>4110</v>
      </c>
      <c r="B109" s="229" t="s">
        <v>48</v>
      </c>
      <c r="C109" s="107"/>
      <c r="D109" s="143"/>
      <c r="E109" s="108">
        <v>600</v>
      </c>
      <c r="F109" s="99"/>
    </row>
    <row r="110" spans="1:6" s="190" customFormat="1" ht="15" customHeight="1">
      <c r="A110" s="97">
        <v>4120</v>
      </c>
      <c r="B110" s="229" t="s">
        <v>88</v>
      </c>
      <c r="C110" s="107"/>
      <c r="D110" s="143"/>
      <c r="E110" s="108">
        <v>130</v>
      </c>
      <c r="F110" s="99"/>
    </row>
    <row r="111" spans="1:6" s="190" customFormat="1" ht="12.75" customHeight="1">
      <c r="A111" s="97">
        <v>4170</v>
      </c>
      <c r="B111" s="229" t="s">
        <v>50</v>
      </c>
      <c r="C111" s="107"/>
      <c r="D111" s="143"/>
      <c r="E111" s="108"/>
      <c r="F111" s="99">
        <v>1500</v>
      </c>
    </row>
    <row r="112" spans="1:6" s="190" customFormat="1" ht="18.75" customHeight="1">
      <c r="A112" s="97">
        <v>4210</v>
      </c>
      <c r="B112" s="229" t="s">
        <v>89</v>
      </c>
      <c r="C112" s="107"/>
      <c r="D112" s="143"/>
      <c r="E112" s="108"/>
      <c r="F112" s="99">
        <v>5940</v>
      </c>
    </row>
    <row r="113" spans="1:6" s="190" customFormat="1" ht="18.75" customHeight="1">
      <c r="A113" s="97">
        <v>4300</v>
      </c>
      <c r="B113" s="229" t="s">
        <v>11</v>
      </c>
      <c r="C113" s="107"/>
      <c r="D113" s="143"/>
      <c r="E113" s="108">
        <v>48850</v>
      </c>
      <c r="F113" s="99"/>
    </row>
    <row r="114" spans="1:6" s="190" customFormat="1" ht="18.75" customHeight="1">
      <c r="A114" s="97">
        <v>4410</v>
      </c>
      <c r="B114" s="229" t="s">
        <v>24</v>
      </c>
      <c r="C114" s="107"/>
      <c r="D114" s="143"/>
      <c r="E114" s="108"/>
      <c r="F114" s="99">
        <v>17050</v>
      </c>
    </row>
    <row r="115" spans="1:6" s="190" customFormat="1" ht="16.5" customHeight="1">
      <c r="A115" s="97">
        <v>4420</v>
      </c>
      <c r="B115" s="229" t="s">
        <v>40</v>
      </c>
      <c r="C115" s="107"/>
      <c r="D115" s="143"/>
      <c r="E115" s="108"/>
      <c r="F115" s="99">
        <v>500</v>
      </c>
    </row>
    <row r="116" spans="1:6" s="190" customFormat="1" ht="16.5" customHeight="1">
      <c r="A116" s="97">
        <v>4440</v>
      </c>
      <c r="B116" s="229" t="s">
        <v>200</v>
      </c>
      <c r="C116" s="107"/>
      <c r="D116" s="143"/>
      <c r="E116" s="108">
        <v>400</v>
      </c>
      <c r="F116" s="99"/>
    </row>
    <row r="117" spans="1:6" s="190" customFormat="1" ht="30" customHeight="1">
      <c r="A117" s="97">
        <v>4700</v>
      </c>
      <c r="B117" s="229" t="s">
        <v>85</v>
      </c>
      <c r="C117" s="107"/>
      <c r="D117" s="143"/>
      <c r="E117" s="108"/>
      <c r="F117" s="99">
        <v>13850</v>
      </c>
    </row>
    <row r="118" spans="1:6" s="190" customFormat="1" ht="33.75" customHeight="1">
      <c r="A118" s="97">
        <v>4740</v>
      </c>
      <c r="B118" s="100" t="s">
        <v>202</v>
      </c>
      <c r="C118" s="107"/>
      <c r="D118" s="143"/>
      <c r="E118" s="108"/>
      <c r="F118" s="99">
        <v>440</v>
      </c>
    </row>
    <row r="119" spans="1:6" s="190" customFormat="1" ht="39.75" customHeight="1">
      <c r="A119" s="313">
        <v>4750</v>
      </c>
      <c r="B119" s="323" t="s">
        <v>74</v>
      </c>
      <c r="C119" s="314"/>
      <c r="D119" s="315"/>
      <c r="E119" s="316"/>
      <c r="F119" s="310">
        <v>570</v>
      </c>
    </row>
    <row r="120" spans="1:6" s="190" customFormat="1" ht="23.25" customHeight="1">
      <c r="A120" s="109">
        <v>80195</v>
      </c>
      <c r="B120" s="231" t="s">
        <v>7</v>
      </c>
      <c r="C120" s="194"/>
      <c r="D120" s="195"/>
      <c r="E120" s="111">
        <f>SUM(E121:E130)</f>
        <v>1094440</v>
      </c>
      <c r="F120" s="96">
        <f>SUM(F121:F130)</f>
        <v>836250</v>
      </c>
    </row>
    <row r="121" spans="1:6" s="190" customFormat="1" ht="32.25" customHeight="1">
      <c r="A121" s="97">
        <v>2540</v>
      </c>
      <c r="B121" s="229" t="s">
        <v>100</v>
      </c>
      <c r="C121" s="107"/>
      <c r="D121" s="143"/>
      <c r="E121" s="108">
        <v>15000</v>
      </c>
      <c r="F121" s="99"/>
    </row>
    <row r="122" spans="1:6" s="190" customFormat="1" ht="35.25" customHeight="1">
      <c r="A122" s="97">
        <v>2570</v>
      </c>
      <c r="B122" s="229" t="s">
        <v>101</v>
      </c>
      <c r="C122" s="107"/>
      <c r="D122" s="143"/>
      <c r="E122" s="108"/>
      <c r="F122" s="99">
        <v>15000</v>
      </c>
    </row>
    <row r="123" spans="1:6" s="190" customFormat="1" ht="15.75" customHeight="1">
      <c r="A123" s="97">
        <v>4010</v>
      </c>
      <c r="B123" s="229" t="s">
        <v>53</v>
      </c>
      <c r="C123" s="107"/>
      <c r="D123" s="143"/>
      <c r="E123" s="108">
        <v>83100</v>
      </c>
      <c r="F123" s="99">
        <v>97620</v>
      </c>
    </row>
    <row r="124" spans="1:6" s="190" customFormat="1" ht="15" customHeight="1" hidden="1">
      <c r="A124" s="97">
        <v>4040</v>
      </c>
      <c r="B124" s="229" t="s">
        <v>87</v>
      </c>
      <c r="C124" s="107"/>
      <c r="D124" s="143"/>
      <c r="E124" s="108"/>
      <c r="F124" s="99"/>
    </row>
    <row r="125" spans="1:6" s="190" customFormat="1" ht="18.75" customHeight="1">
      <c r="A125" s="97">
        <v>4110</v>
      </c>
      <c r="B125" s="229" t="s">
        <v>48</v>
      </c>
      <c r="C125" s="107"/>
      <c r="D125" s="143"/>
      <c r="E125" s="108">
        <v>330</v>
      </c>
      <c r="F125" s="99"/>
    </row>
    <row r="126" spans="1:6" s="190" customFormat="1" ht="12.75" customHeight="1">
      <c r="A126" s="97">
        <v>4120</v>
      </c>
      <c r="B126" s="229" t="s">
        <v>88</v>
      </c>
      <c r="C126" s="107"/>
      <c r="D126" s="143"/>
      <c r="E126" s="108"/>
      <c r="F126" s="99">
        <v>30</v>
      </c>
    </row>
    <row r="127" spans="1:6" s="190" customFormat="1" ht="27.75" customHeight="1">
      <c r="A127" s="97">
        <v>4240</v>
      </c>
      <c r="B127" s="229" t="s">
        <v>55</v>
      </c>
      <c r="C127" s="107"/>
      <c r="D127" s="143"/>
      <c r="E127" s="108">
        <v>250200</v>
      </c>
      <c r="F127" s="99"/>
    </row>
    <row r="128" spans="1:6" s="190" customFormat="1" ht="14.25" customHeight="1">
      <c r="A128" s="97">
        <v>4300</v>
      </c>
      <c r="B128" s="229" t="s">
        <v>11</v>
      </c>
      <c r="C128" s="107"/>
      <c r="D128" s="143"/>
      <c r="E128" s="108">
        <v>25810</v>
      </c>
      <c r="F128" s="99"/>
    </row>
    <row r="129" spans="1:6" s="190" customFormat="1" ht="18" customHeight="1">
      <c r="A129" s="97">
        <v>4270</v>
      </c>
      <c r="B129" s="100" t="s">
        <v>140</v>
      </c>
      <c r="C129" s="107"/>
      <c r="D129" s="143"/>
      <c r="E129" s="108"/>
      <c r="F129" s="99">
        <v>3600</v>
      </c>
    </row>
    <row r="130" spans="1:6" s="190" customFormat="1" ht="18" customHeight="1">
      <c r="A130" s="97">
        <v>6050</v>
      </c>
      <c r="B130" s="100" t="s">
        <v>43</v>
      </c>
      <c r="C130" s="107"/>
      <c r="D130" s="143"/>
      <c r="E130" s="108">
        <v>720000</v>
      </c>
      <c r="F130" s="99">
        <f>SUM(F131:F147)</f>
        <v>720000</v>
      </c>
    </row>
    <row r="131" spans="1:6" s="269" customFormat="1" ht="12" customHeight="1">
      <c r="A131" s="123"/>
      <c r="B131" s="220" t="s">
        <v>146</v>
      </c>
      <c r="C131" s="267"/>
      <c r="D131" s="268"/>
      <c r="E131" s="106"/>
      <c r="F131" s="121">
        <v>30000</v>
      </c>
    </row>
    <row r="132" spans="1:6" s="269" customFormat="1" ht="13.5" customHeight="1">
      <c r="A132" s="123"/>
      <c r="B132" s="220" t="s">
        <v>147</v>
      </c>
      <c r="C132" s="267"/>
      <c r="D132" s="268"/>
      <c r="E132" s="106"/>
      <c r="F132" s="121">
        <v>42000</v>
      </c>
    </row>
    <row r="133" spans="1:6" s="269" customFormat="1" ht="13.5" customHeight="1">
      <c r="A133" s="123"/>
      <c r="B133" s="220" t="s">
        <v>148</v>
      </c>
      <c r="C133" s="267"/>
      <c r="D133" s="268"/>
      <c r="E133" s="106"/>
      <c r="F133" s="121">
        <v>54000</v>
      </c>
    </row>
    <row r="134" spans="1:6" s="269" customFormat="1" ht="13.5" customHeight="1">
      <c r="A134" s="123"/>
      <c r="B134" s="220" t="s">
        <v>149</v>
      </c>
      <c r="C134" s="267"/>
      <c r="D134" s="268"/>
      <c r="E134" s="106"/>
      <c r="F134" s="121">
        <v>30000</v>
      </c>
    </row>
    <row r="135" spans="1:6" s="269" customFormat="1" ht="13.5" customHeight="1">
      <c r="A135" s="123"/>
      <c r="B135" s="220" t="s">
        <v>150</v>
      </c>
      <c r="C135" s="267"/>
      <c r="D135" s="268"/>
      <c r="E135" s="106"/>
      <c r="F135" s="121">
        <v>40000</v>
      </c>
    </row>
    <row r="136" spans="1:6" s="269" customFormat="1" ht="13.5" customHeight="1">
      <c r="A136" s="123"/>
      <c r="B136" s="220" t="s">
        <v>151</v>
      </c>
      <c r="C136" s="267"/>
      <c r="D136" s="268"/>
      <c r="E136" s="106"/>
      <c r="F136" s="121">
        <v>50000</v>
      </c>
    </row>
    <row r="137" spans="1:6" s="269" customFormat="1" ht="13.5" customHeight="1">
      <c r="A137" s="123"/>
      <c r="B137" s="220" t="s">
        <v>152</v>
      </c>
      <c r="C137" s="267"/>
      <c r="D137" s="268"/>
      <c r="E137" s="106"/>
      <c r="F137" s="121">
        <v>40000</v>
      </c>
    </row>
    <row r="138" spans="1:6" s="269" customFormat="1" ht="13.5" customHeight="1">
      <c r="A138" s="123"/>
      <c r="B138" s="220" t="s">
        <v>153</v>
      </c>
      <c r="C138" s="267"/>
      <c r="D138" s="268"/>
      <c r="E138" s="106"/>
      <c r="F138" s="121">
        <v>45000</v>
      </c>
    </row>
    <row r="139" spans="1:6" s="269" customFormat="1" ht="13.5" customHeight="1">
      <c r="A139" s="123"/>
      <c r="B139" s="220" t="s">
        <v>154</v>
      </c>
      <c r="C139" s="267"/>
      <c r="D139" s="268"/>
      <c r="E139" s="106"/>
      <c r="F139" s="121">
        <v>54000</v>
      </c>
    </row>
    <row r="140" spans="1:6" s="269" customFormat="1" ht="13.5" customHeight="1">
      <c r="A140" s="123"/>
      <c r="B140" s="220" t="s">
        <v>155</v>
      </c>
      <c r="C140" s="267"/>
      <c r="D140" s="268"/>
      <c r="E140" s="106"/>
      <c r="F140" s="121">
        <v>90000</v>
      </c>
    </row>
    <row r="141" spans="1:6" s="269" customFormat="1" ht="13.5" customHeight="1">
      <c r="A141" s="123"/>
      <c r="B141" s="220" t="s">
        <v>156</v>
      </c>
      <c r="C141" s="267"/>
      <c r="D141" s="268"/>
      <c r="E141" s="106"/>
      <c r="F141" s="121">
        <v>40000</v>
      </c>
    </row>
    <row r="142" spans="1:6" s="269" customFormat="1" ht="13.5" customHeight="1">
      <c r="A142" s="123"/>
      <c r="B142" s="220" t="s">
        <v>162</v>
      </c>
      <c r="C142" s="267"/>
      <c r="D142" s="268"/>
      <c r="E142" s="106"/>
      <c r="F142" s="121">
        <v>50000</v>
      </c>
    </row>
    <row r="143" spans="1:6" s="269" customFormat="1" ht="13.5" customHeight="1">
      <c r="A143" s="123"/>
      <c r="B143" s="220" t="s">
        <v>161</v>
      </c>
      <c r="C143" s="267"/>
      <c r="D143" s="268"/>
      <c r="E143" s="106"/>
      <c r="F143" s="121">
        <v>20000</v>
      </c>
    </row>
    <row r="144" spans="1:6" s="269" customFormat="1" ht="13.5" customHeight="1">
      <c r="A144" s="123"/>
      <c r="B144" s="220" t="s">
        <v>157</v>
      </c>
      <c r="C144" s="267"/>
      <c r="D144" s="268"/>
      <c r="E144" s="106"/>
      <c r="F144" s="121">
        <v>40000</v>
      </c>
    </row>
    <row r="145" spans="1:6" s="269" customFormat="1" ht="13.5" customHeight="1">
      <c r="A145" s="123"/>
      <c r="B145" s="220" t="s">
        <v>158</v>
      </c>
      <c r="C145" s="267"/>
      <c r="D145" s="268"/>
      <c r="E145" s="106"/>
      <c r="F145" s="121">
        <v>40000</v>
      </c>
    </row>
    <row r="146" spans="1:6" s="269" customFormat="1" ht="13.5" customHeight="1">
      <c r="A146" s="123"/>
      <c r="B146" s="220" t="s">
        <v>159</v>
      </c>
      <c r="C146" s="267"/>
      <c r="D146" s="268"/>
      <c r="E146" s="106"/>
      <c r="F146" s="121">
        <v>45000</v>
      </c>
    </row>
    <row r="147" spans="1:6" s="269" customFormat="1" ht="18" customHeight="1" thickBot="1">
      <c r="A147" s="123"/>
      <c r="B147" s="220" t="s">
        <v>160</v>
      </c>
      <c r="C147" s="267"/>
      <c r="D147" s="268"/>
      <c r="E147" s="106"/>
      <c r="F147" s="121">
        <v>10000</v>
      </c>
    </row>
    <row r="148" spans="1:6" s="190" customFormat="1" ht="19.5" customHeight="1" thickBot="1" thickTop="1">
      <c r="A148" s="117">
        <v>852</v>
      </c>
      <c r="B148" s="101" t="s">
        <v>47</v>
      </c>
      <c r="C148" s="112" t="s">
        <v>20</v>
      </c>
      <c r="D148" s="133"/>
      <c r="E148" s="104">
        <f>E149+E152+E158</f>
        <v>37101</v>
      </c>
      <c r="F148" s="113">
        <f>F149+F152+F158</f>
        <v>37101</v>
      </c>
    </row>
    <row r="149" spans="1:6" s="190" customFormat="1" ht="18.75" customHeight="1" thickTop="1">
      <c r="A149" s="118">
        <v>85201</v>
      </c>
      <c r="B149" s="102" t="s">
        <v>61</v>
      </c>
      <c r="C149" s="114"/>
      <c r="D149" s="134"/>
      <c r="E149" s="103">
        <f>E150</f>
        <v>555</v>
      </c>
      <c r="F149" s="115">
        <f>F151</f>
        <v>555</v>
      </c>
    </row>
    <row r="150" spans="1:6" s="190" customFormat="1" ht="15" customHeight="1">
      <c r="A150" s="97">
        <v>4040</v>
      </c>
      <c r="B150" s="229" t="s">
        <v>87</v>
      </c>
      <c r="C150" s="107"/>
      <c r="D150" s="143"/>
      <c r="E150" s="108">
        <v>555</v>
      </c>
      <c r="F150" s="99"/>
    </row>
    <row r="151" spans="1:6" s="190" customFormat="1" ht="15" customHeight="1">
      <c r="A151" s="313">
        <v>4480</v>
      </c>
      <c r="B151" s="317" t="s">
        <v>114</v>
      </c>
      <c r="C151" s="314"/>
      <c r="D151" s="315"/>
      <c r="E151" s="316"/>
      <c r="F151" s="310">
        <v>555</v>
      </c>
    </row>
    <row r="152" spans="1:6" s="190" customFormat="1" ht="15.75" customHeight="1">
      <c r="A152" s="109">
        <v>85203</v>
      </c>
      <c r="B152" s="231" t="s">
        <v>115</v>
      </c>
      <c r="C152" s="194"/>
      <c r="D152" s="195"/>
      <c r="E152" s="111">
        <f>SUM(E153:E157)</f>
        <v>2070</v>
      </c>
      <c r="F152" s="96">
        <f>SUM(F153:F157)</f>
        <v>2070</v>
      </c>
    </row>
    <row r="153" spans="1:6" s="190" customFormat="1" ht="16.5" customHeight="1">
      <c r="A153" s="97">
        <v>4210</v>
      </c>
      <c r="B153" s="229" t="s">
        <v>89</v>
      </c>
      <c r="C153" s="107"/>
      <c r="D153" s="143"/>
      <c r="E153" s="108"/>
      <c r="F153" s="99">
        <v>1100</v>
      </c>
    </row>
    <row r="154" spans="1:6" s="190" customFormat="1" ht="16.5" customHeight="1">
      <c r="A154" s="97">
        <v>4300</v>
      </c>
      <c r="B154" s="229" t="s">
        <v>11</v>
      </c>
      <c r="C154" s="107"/>
      <c r="D154" s="143"/>
      <c r="E154" s="108">
        <v>2070</v>
      </c>
      <c r="F154" s="99"/>
    </row>
    <row r="155" spans="1:6" s="190" customFormat="1" ht="18" customHeight="1">
      <c r="A155" s="97">
        <v>4350</v>
      </c>
      <c r="B155" s="229" t="s">
        <v>116</v>
      </c>
      <c r="C155" s="107"/>
      <c r="D155" s="143"/>
      <c r="E155" s="108"/>
      <c r="F155" s="99">
        <v>570</v>
      </c>
    </row>
    <row r="156" spans="1:6" s="190" customFormat="1" ht="29.25" customHeight="1">
      <c r="A156" s="97">
        <v>4740</v>
      </c>
      <c r="B156" s="100" t="s">
        <v>77</v>
      </c>
      <c r="C156" s="107"/>
      <c r="D156" s="143"/>
      <c r="E156" s="108"/>
      <c r="F156" s="99">
        <v>80</v>
      </c>
    </row>
    <row r="157" spans="1:6" s="190" customFormat="1" ht="28.5" customHeight="1">
      <c r="A157" s="97">
        <v>4750</v>
      </c>
      <c r="B157" s="100" t="s">
        <v>74</v>
      </c>
      <c r="C157" s="107"/>
      <c r="D157" s="143"/>
      <c r="E157" s="108"/>
      <c r="F157" s="99">
        <v>320</v>
      </c>
    </row>
    <row r="158" spans="1:6" s="190" customFormat="1" ht="18" customHeight="1">
      <c r="A158" s="109">
        <v>85219</v>
      </c>
      <c r="B158" s="231" t="s">
        <v>69</v>
      </c>
      <c r="C158" s="194"/>
      <c r="D158" s="195"/>
      <c r="E158" s="111">
        <f>SUM(E159:E162)</f>
        <v>34476</v>
      </c>
      <c r="F158" s="96">
        <f>SUM(F159:F162)</f>
        <v>34476</v>
      </c>
    </row>
    <row r="159" spans="1:6" s="190" customFormat="1" ht="15.75" customHeight="1">
      <c r="A159" s="97">
        <v>4040</v>
      </c>
      <c r="B159" s="229" t="s">
        <v>87</v>
      </c>
      <c r="C159" s="107"/>
      <c r="D159" s="143"/>
      <c r="E159" s="108">
        <v>34476</v>
      </c>
      <c r="F159" s="99"/>
    </row>
    <row r="160" spans="1:6" s="190" customFormat="1" ht="18.75" customHeight="1">
      <c r="A160" s="313">
        <v>4210</v>
      </c>
      <c r="B160" s="317" t="s">
        <v>89</v>
      </c>
      <c r="C160" s="314"/>
      <c r="D160" s="315"/>
      <c r="E160" s="316"/>
      <c r="F160" s="310">
        <v>7000</v>
      </c>
    </row>
    <row r="161" spans="1:6" s="31" customFormat="1" ht="30">
      <c r="A161" s="97">
        <v>4610</v>
      </c>
      <c r="B161" s="183" t="s">
        <v>70</v>
      </c>
      <c r="C161" s="125"/>
      <c r="D161" s="138"/>
      <c r="E161" s="108"/>
      <c r="F161" s="99">
        <v>2000</v>
      </c>
    </row>
    <row r="162" spans="1:6" s="190" customFormat="1" ht="32.25" customHeight="1" thickBot="1">
      <c r="A162" s="97">
        <v>4750</v>
      </c>
      <c r="B162" s="100" t="s">
        <v>74</v>
      </c>
      <c r="C162" s="107"/>
      <c r="D162" s="143"/>
      <c r="E162" s="108"/>
      <c r="F162" s="227">
        <v>25476</v>
      </c>
    </row>
    <row r="163" spans="1:6" s="31" customFormat="1" ht="30.75" customHeight="1" thickBot="1" thickTop="1">
      <c r="A163" s="117">
        <v>854</v>
      </c>
      <c r="B163" s="232" t="s">
        <v>31</v>
      </c>
      <c r="C163" s="112" t="s">
        <v>22</v>
      </c>
      <c r="D163" s="136">
        <f>D164</f>
        <v>0</v>
      </c>
      <c r="E163" s="104">
        <f>E164</f>
        <v>16590</v>
      </c>
      <c r="F163" s="113">
        <f>F164+F167</f>
        <v>16590</v>
      </c>
    </row>
    <row r="164" spans="1:6" s="31" customFormat="1" ht="15" thickTop="1">
      <c r="A164" s="118">
        <v>85401</v>
      </c>
      <c r="B164" s="130" t="s">
        <v>99</v>
      </c>
      <c r="C164" s="130"/>
      <c r="D164" s="137">
        <f>D165+D166</f>
        <v>0</v>
      </c>
      <c r="E164" s="103">
        <f>E165+E166</f>
        <v>16590</v>
      </c>
      <c r="F164" s="115">
        <f>F165+F166</f>
        <v>550</v>
      </c>
    </row>
    <row r="165" spans="1:6" s="31" customFormat="1" ht="15">
      <c r="A165" s="97">
        <v>4040</v>
      </c>
      <c r="B165" s="229" t="s">
        <v>87</v>
      </c>
      <c r="C165" s="105"/>
      <c r="D165" s="138"/>
      <c r="E165" s="108">
        <v>16590</v>
      </c>
      <c r="F165" s="149"/>
    </row>
    <row r="166" spans="1:6" s="31" customFormat="1" ht="15">
      <c r="A166" s="97">
        <v>4440</v>
      </c>
      <c r="B166" s="229" t="s">
        <v>200</v>
      </c>
      <c r="C166" s="105"/>
      <c r="D166" s="138"/>
      <c r="E166" s="108"/>
      <c r="F166" s="149">
        <v>550</v>
      </c>
    </row>
    <row r="167" spans="1:6" s="31" customFormat="1" ht="14.25">
      <c r="A167" s="109">
        <v>85495</v>
      </c>
      <c r="B167" s="233" t="s">
        <v>7</v>
      </c>
      <c r="C167" s="234"/>
      <c r="D167" s="139"/>
      <c r="E167" s="111"/>
      <c r="F167" s="96">
        <f>F168</f>
        <v>16040</v>
      </c>
    </row>
    <row r="168" spans="1:6" s="31" customFormat="1" ht="15.75" thickBot="1">
      <c r="A168" s="97">
        <v>4010</v>
      </c>
      <c r="B168" s="229" t="s">
        <v>53</v>
      </c>
      <c r="C168" s="179"/>
      <c r="D168" s="181"/>
      <c r="E168" s="180"/>
      <c r="F168" s="99">
        <v>16040</v>
      </c>
    </row>
    <row r="169" spans="1:6" s="31" customFormat="1" ht="30" thickBot="1" thickTop="1">
      <c r="A169" s="117">
        <v>900</v>
      </c>
      <c r="B169" s="178" t="s">
        <v>44</v>
      </c>
      <c r="C169" s="128" t="s">
        <v>45</v>
      </c>
      <c r="D169" s="136"/>
      <c r="E169" s="104">
        <f>E170+E175+E177</f>
        <v>918365</v>
      </c>
      <c r="F169" s="113">
        <f>F170+F175+F177</f>
        <v>667500</v>
      </c>
    </row>
    <row r="170" spans="1:6" s="31" customFormat="1" ht="15" thickTop="1">
      <c r="A170" s="118">
        <v>90001</v>
      </c>
      <c r="B170" s="182" t="s">
        <v>65</v>
      </c>
      <c r="C170" s="182"/>
      <c r="D170" s="137"/>
      <c r="E170" s="103">
        <f>SUM(E171:E172)</f>
        <v>918365</v>
      </c>
      <c r="F170" s="115">
        <f>SUM(F171:F172)</f>
        <v>537500</v>
      </c>
    </row>
    <row r="171" spans="1:6" s="31" customFormat="1" ht="15">
      <c r="A171" s="97">
        <v>4300</v>
      </c>
      <c r="B171" s="183" t="s">
        <v>11</v>
      </c>
      <c r="C171" s="179"/>
      <c r="D171" s="181"/>
      <c r="E171" s="108">
        <v>889000</v>
      </c>
      <c r="F171" s="149"/>
    </row>
    <row r="172" spans="1:6" s="279" customFormat="1" ht="14.25">
      <c r="A172" s="174"/>
      <c r="B172" s="276" t="s">
        <v>67</v>
      </c>
      <c r="C172" s="185"/>
      <c r="D172" s="186"/>
      <c r="E172" s="277">
        <f>SUM(E173:E174)</f>
        <v>29365</v>
      </c>
      <c r="F172" s="278">
        <f>SUM(F173:F174)</f>
        <v>537500</v>
      </c>
    </row>
    <row r="173" spans="1:6" s="31" customFormat="1" ht="15">
      <c r="A173" s="97">
        <v>4300</v>
      </c>
      <c r="B173" s="183" t="s">
        <v>11</v>
      </c>
      <c r="C173" s="185"/>
      <c r="D173" s="186"/>
      <c r="E173" s="106"/>
      <c r="F173" s="149">
        <v>537500</v>
      </c>
    </row>
    <row r="174" spans="1:6" s="31" customFormat="1" ht="15">
      <c r="A174" s="97">
        <v>4430</v>
      </c>
      <c r="B174" s="125" t="s">
        <v>68</v>
      </c>
      <c r="C174" s="125"/>
      <c r="D174" s="138"/>
      <c r="E174" s="108">
        <v>29365</v>
      </c>
      <c r="F174" s="149"/>
    </row>
    <row r="175" spans="1:6" s="31" customFormat="1" ht="18" customHeight="1">
      <c r="A175" s="109">
        <v>90015</v>
      </c>
      <c r="B175" s="234" t="s">
        <v>141</v>
      </c>
      <c r="C175" s="234"/>
      <c r="D175" s="139"/>
      <c r="E175" s="111"/>
      <c r="F175" s="96">
        <f>SUM(F176)</f>
        <v>13600</v>
      </c>
    </row>
    <row r="176" spans="1:6" s="31" customFormat="1" ht="18.75" customHeight="1">
      <c r="A176" s="97">
        <v>4270</v>
      </c>
      <c r="B176" s="183" t="s">
        <v>142</v>
      </c>
      <c r="C176" s="179"/>
      <c r="D176" s="181"/>
      <c r="E176" s="108"/>
      <c r="F176" s="149">
        <v>13600</v>
      </c>
    </row>
    <row r="177" spans="1:6" s="31" customFormat="1" ht="14.25">
      <c r="A177" s="109">
        <v>90095</v>
      </c>
      <c r="B177" s="234" t="s">
        <v>7</v>
      </c>
      <c r="C177" s="234"/>
      <c r="D177" s="139"/>
      <c r="E177" s="111"/>
      <c r="F177" s="96">
        <f>SUM(F178)</f>
        <v>116400</v>
      </c>
    </row>
    <row r="178" spans="1:6" s="31" customFormat="1" ht="14.25" customHeight="1">
      <c r="A178" s="97">
        <v>4270</v>
      </c>
      <c r="B178" s="183" t="s">
        <v>51</v>
      </c>
      <c r="C178" s="179"/>
      <c r="D178" s="181"/>
      <c r="E178" s="108"/>
      <c r="F178" s="149">
        <f>SUM(F179:F184)</f>
        <v>116400</v>
      </c>
    </row>
    <row r="179" spans="1:6" s="264" customFormat="1" ht="13.5" customHeight="1">
      <c r="A179" s="123"/>
      <c r="B179" s="262" t="s">
        <v>127</v>
      </c>
      <c r="C179" s="185"/>
      <c r="D179" s="186"/>
      <c r="E179" s="106"/>
      <c r="F179" s="187">
        <v>10800</v>
      </c>
    </row>
    <row r="180" spans="1:6" s="264" customFormat="1" ht="13.5" customHeight="1">
      <c r="A180" s="123"/>
      <c r="B180" s="184" t="s">
        <v>130</v>
      </c>
      <c r="C180" s="185"/>
      <c r="D180" s="186"/>
      <c r="E180" s="106"/>
      <c r="F180" s="187">
        <v>13100</v>
      </c>
    </row>
    <row r="181" spans="1:6" s="264" customFormat="1" ht="13.5" customHeight="1">
      <c r="A181" s="123"/>
      <c r="B181" s="262" t="s">
        <v>132</v>
      </c>
      <c r="C181" s="265"/>
      <c r="D181" s="266"/>
      <c r="E181" s="106"/>
      <c r="F181" s="187">
        <v>28700</v>
      </c>
    </row>
    <row r="182" spans="1:6" s="264" customFormat="1" ht="13.5" customHeight="1">
      <c r="A182" s="123"/>
      <c r="B182" s="262" t="s">
        <v>133</v>
      </c>
      <c r="C182" s="265"/>
      <c r="D182" s="266"/>
      <c r="E182" s="106"/>
      <c r="F182" s="187">
        <v>21800</v>
      </c>
    </row>
    <row r="183" spans="1:6" s="264" customFormat="1" ht="13.5" customHeight="1">
      <c r="A183" s="123"/>
      <c r="B183" s="263" t="s">
        <v>135</v>
      </c>
      <c r="C183" s="265"/>
      <c r="D183" s="266"/>
      <c r="E183" s="106"/>
      <c r="F183" s="187">
        <v>22000</v>
      </c>
    </row>
    <row r="184" spans="1:6" s="264" customFormat="1" ht="13.5" customHeight="1" thickBot="1">
      <c r="A184" s="123"/>
      <c r="B184" s="335" t="s">
        <v>138</v>
      </c>
      <c r="C184" s="265"/>
      <c r="D184" s="266"/>
      <c r="E184" s="106"/>
      <c r="F184" s="187">
        <v>20000</v>
      </c>
    </row>
    <row r="185" spans="1:6" s="264" customFormat="1" ht="30" thickBot="1" thickTop="1">
      <c r="A185" s="117">
        <v>921</v>
      </c>
      <c r="B185" s="178" t="s">
        <v>19</v>
      </c>
      <c r="C185" s="128" t="s">
        <v>33</v>
      </c>
      <c r="D185" s="136"/>
      <c r="E185" s="104"/>
      <c r="F185" s="113">
        <f>F186</f>
        <v>1000</v>
      </c>
    </row>
    <row r="186" spans="1:6" s="264" customFormat="1" ht="13.5" customHeight="1" thickTop="1">
      <c r="A186" s="118">
        <v>92195</v>
      </c>
      <c r="B186" s="182" t="s">
        <v>7</v>
      </c>
      <c r="C186" s="182"/>
      <c r="D186" s="137"/>
      <c r="E186" s="103"/>
      <c r="F186" s="115">
        <f>SUM(F187:F187)</f>
        <v>1000</v>
      </c>
    </row>
    <row r="187" spans="1:6" s="264" customFormat="1" ht="28.5" thickBot="1">
      <c r="A187" s="97">
        <v>4210</v>
      </c>
      <c r="B187" s="75" t="s">
        <v>144</v>
      </c>
      <c r="C187" s="107"/>
      <c r="D187" s="132"/>
      <c r="E187" s="73"/>
      <c r="F187" s="99">
        <v>1000</v>
      </c>
    </row>
    <row r="188" spans="1:6" s="31" customFormat="1" ht="18" customHeight="1" thickBot="1" thickTop="1">
      <c r="A188" s="117">
        <v>926</v>
      </c>
      <c r="B188" s="178" t="s">
        <v>145</v>
      </c>
      <c r="C188" s="128" t="s">
        <v>33</v>
      </c>
      <c r="D188" s="136"/>
      <c r="E188" s="104"/>
      <c r="F188" s="113">
        <f>F189</f>
        <v>1000</v>
      </c>
    </row>
    <row r="189" spans="1:6" s="31" customFormat="1" ht="14.25" customHeight="1" thickTop="1">
      <c r="A189" s="118">
        <v>92695</v>
      </c>
      <c r="B189" s="182" t="s">
        <v>7</v>
      </c>
      <c r="C189" s="182"/>
      <c r="D189" s="137"/>
      <c r="E189" s="103"/>
      <c r="F189" s="115">
        <f>SUM(F190:F190)</f>
        <v>1000</v>
      </c>
    </row>
    <row r="190" spans="1:6" s="190" customFormat="1" ht="32.25" customHeight="1" thickBot="1">
      <c r="A190" s="97">
        <v>4210</v>
      </c>
      <c r="B190" s="75" t="s">
        <v>144</v>
      </c>
      <c r="C190" s="107"/>
      <c r="D190" s="132"/>
      <c r="E190" s="73"/>
      <c r="F190" s="99">
        <v>1000</v>
      </c>
    </row>
    <row r="191" spans="1:6" s="46" customFormat="1" ht="18" customHeight="1" thickBot="1" thickTop="1">
      <c r="A191" s="42"/>
      <c r="B191" s="85" t="s">
        <v>8</v>
      </c>
      <c r="C191" s="85"/>
      <c r="D191" s="165">
        <f>D36+D46+D164</f>
        <v>0</v>
      </c>
      <c r="E191" s="140">
        <f>E10+E14+E36+E42+E46+E68+E71+E148+E163+E169+E188+E185</f>
        <v>4717231</v>
      </c>
      <c r="F191" s="159">
        <f>F10+F14+F36+F42+F46+F68+F71+F148+F163+F169+F188+F185</f>
        <v>3152536</v>
      </c>
    </row>
    <row r="192" spans="1:6" s="50" customFormat="1" ht="17.25" thickBot="1" thickTop="1">
      <c r="A192" s="47"/>
      <c r="B192" s="48" t="s">
        <v>18</v>
      </c>
      <c r="C192" s="127"/>
      <c r="D192" s="152"/>
      <c r="E192" s="62">
        <f>F191-E191</f>
        <v>-1564695</v>
      </c>
      <c r="F192" s="177"/>
    </row>
    <row r="193" s="16" customFormat="1" ht="13.5" thickTop="1"/>
    <row r="194" s="16" customFormat="1" ht="12.75"/>
    <row r="195" s="16" customFormat="1" ht="12.75"/>
    <row r="196" s="16" customFormat="1" ht="12.75"/>
    <row r="197" s="16" customFormat="1" ht="12.75"/>
    <row r="198" s="16" customFormat="1" ht="12.75"/>
    <row r="199" s="16" customFormat="1" ht="12.75"/>
  </sheetData>
  <printOptions horizontalCentered="1"/>
  <pageMargins left="0" right="0" top="0.984251968503937" bottom="0.3937007874015748" header="0.5118110236220472" footer="0"/>
  <pageSetup firstPageNumber="4" useFirstPageNumber="1" fitToWidth="5" horizontalDpi="600" verticalDpi="600" orientation="portrait" paperSize="9" r:id="rId1"/>
  <headerFooter alignWithMargins="0">
    <oddHeader>&amp;C &amp;"Times New Roman CE,Normalny"&amp;P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54"/>
  <sheetViews>
    <sheetView workbookViewId="0" topLeftCell="A1">
      <selection activeCell="E18" sqref="E18"/>
    </sheetView>
  </sheetViews>
  <sheetFormatPr defaultColWidth="9.00390625" defaultRowHeight="12.75"/>
  <cols>
    <col min="1" max="1" width="7.75390625" style="1" customWidth="1"/>
    <col min="2" max="2" width="30.875" style="1" customWidth="1"/>
    <col min="3" max="3" width="7.875" style="1" customWidth="1"/>
    <col min="4" max="4" width="15.00390625" style="1" customWidth="1"/>
    <col min="5" max="6" width="13.375" style="1" customWidth="1"/>
    <col min="7" max="16384" width="10.00390625" style="1" customWidth="1"/>
  </cols>
  <sheetData>
    <row r="1" spans="2:5" ht="15.75">
      <c r="B1" s="91"/>
      <c r="C1" s="10"/>
      <c r="D1" s="10"/>
      <c r="E1" s="10" t="s">
        <v>15</v>
      </c>
    </row>
    <row r="2" spans="1:5" ht="14.25" customHeight="1">
      <c r="A2" s="3"/>
      <c r="B2" s="4"/>
      <c r="C2" s="22"/>
      <c r="D2" s="22"/>
      <c r="E2" s="22" t="s">
        <v>222</v>
      </c>
    </row>
    <row r="3" spans="1:5" ht="13.5" customHeight="1">
      <c r="A3" s="3"/>
      <c r="B3" s="4"/>
      <c r="C3" s="22"/>
      <c r="D3" s="22"/>
      <c r="E3" s="22" t="s">
        <v>14</v>
      </c>
    </row>
    <row r="4" spans="1:5" ht="15" customHeight="1">
      <c r="A4" s="3"/>
      <c r="B4" s="4"/>
      <c r="C4" s="22"/>
      <c r="D4" s="22"/>
      <c r="E4" s="22" t="s">
        <v>224</v>
      </c>
    </row>
    <row r="5" spans="1:5" ht="16.5" customHeight="1">
      <c r="A5" s="3"/>
      <c r="B5" s="4"/>
      <c r="C5" s="22"/>
      <c r="D5" s="22"/>
      <c r="E5" s="5"/>
    </row>
    <row r="6" spans="1:6" s="11" customFormat="1" ht="43.5" customHeight="1">
      <c r="A6" s="6" t="s">
        <v>216</v>
      </c>
      <c r="B6" s="7"/>
      <c r="C6" s="8"/>
      <c r="D6" s="8"/>
      <c r="E6" s="8"/>
      <c r="F6" s="8"/>
    </row>
    <row r="7" spans="1:6" s="11" customFormat="1" ht="16.5" customHeight="1" thickBot="1">
      <c r="A7" s="6"/>
      <c r="B7" s="7"/>
      <c r="C7" s="8"/>
      <c r="D7" s="8"/>
      <c r="E7" s="8"/>
      <c r="F7" s="32" t="s">
        <v>10</v>
      </c>
    </row>
    <row r="8" spans="1:6" s="12" customFormat="1" ht="21.75" customHeight="1">
      <c r="A8" s="24" t="s">
        <v>0</v>
      </c>
      <c r="B8" s="30" t="s">
        <v>1</v>
      </c>
      <c r="C8" s="18" t="s">
        <v>2</v>
      </c>
      <c r="D8" s="142" t="s">
        <v>16</v>
      </c>
      <c r="E8" s="45" t="s">
        <v>3</v>
      </c>
      <c r="F8" s="35"/>
    </row>
    <row r="9" spans="1:6" s="12" customFormat="1" ht="14.25" customHeight="1">
      <c r="A9" s="25" t="s">
        <v>4</v>
      </c>
      <c r="B9" s="81"/>
      <c r="C9" s="15" t="s">
        <v>5</v>
      </c>
      <c r="D9" s="65" t="s">
        <v>21</v>
      </c>
      <c r="E9" s="168" t="s">
        <v>9</v>
      </c>
      <c r="F9" s="33" t="s">
        <v>6</v>
      </c>
    </row>
    <row r="10" spans="1:6" s="21" customFormat="1" ht="12" customHeight="1" thickBot="1">
      <c r="A10" s="28">
        <v>1</v>
      </c>
      <c r="B10" s="87">
        <v>2</v>
      </c>
      <c r="C10" s="29">
        <v>3</v>
      </c>
      <c r="D10" s="66">
        <v>4</v>
      </c>
      <c r="E10" s="169">
        <v>5</v>
      </c>
      <c r="F10" s="167">
        <v>6</v>
      </c>
    </row>
    <row r="11" spans="1:6" s="21" customFormat="1" ht="26.25" customHeight="1" thickBot="1" thickTop="1">
      <c r="A11" s="117">
        <v>600</v>
      </c>
      <c r="B11" s="245" t="s">
        <v>41</v>
      </c>
      <c r="C11" s="112" t="s">
        <v>45</v>
      </c>
      <c r="D11" s="133"/>
      <c r="E11" s="104">
        <f>E12</f>
        <v>2137000</v>
      </c>
      <c r="F11" s="215">
        <f>F12</f>
        <v>3330000</v>
      </c>
    </row>
    <row r="12" spans="1:6" s="21" customFormat="1" ht="28.5" customHeight="1" thickTop="1">
      <c r="A12" s="118">
        <v>60015</v>
      </c>
      <c r="B12" s="274" t="s">
        <v>120</v>
      </c>
      <c r="C12" s="114"/>
      <c r="D12" s="134"/>
      <c r="E12" s="103">
        <f>SUM(E13:E15)</f>
        <v>2137000</v>
      </c>
      <c r="F12" s="275">
        <f>SUM(F13:F15)</f>
        <v>3330000</v>
      </c>
    </row>
    <row r="13" spans="1:6" s="21" customFormat="1" ht="17.25" customHeight="1">
      <c r="A13" s="97">
        <v>4270</v>
      </c>
      <c r="B13" s="246" t="s">
        <v>51</v>
      </c>
      <c r="C13" s="107"/>
      <c r="D13" s="143"/>
      <c r="E13" s="108">
        <v>1437000</v>
      </c>
      <c r="F13" s="129"/>
    </row>
    <row r="14" spans="1:6" s="21" customFormat="1" ht="30" customHeight="1">
      <c r="A14" s="97">
        <v>4390</v>
      </c>
      <c r="B14" s="246" t="s">
        <v>84</v>
      </c>
      <c r="C14" s="107"/>
      <c r="D14" s="143"/>
      <c r="E14" s="108">
        <v>200000</v>
      </c>
      <c r="F14" s="129"/>
    </row>
    <row r="15" spans="1:6" s="21" customFormat="1" ht="33" customHeight="1">
      <c r="A15" s="97">
        <v>6050</v>
      </c>
      <c r="B15" s="246" t="s">
        <v>43</v>
      </c>
      <c r="C15" s="107"/>
      <c r="D15" s="143"/>
      <c r="E15" s="108">
        <f>SUM(E16:E25)</f>
        <v>500000</v>
      </c>
      <c r="F15" s="129">
        <f>SUM(F16:F25)</f>
        <v>3330000</v>
      </c>
    </row>
    <row r="16" spans="1:6" s="21" customFormat="1" ht="27" customHeight="1">
      <c r="A16" s="97"/>
      <c r="B16" s="307" t="s">
        <v>194</v>
      </c>
      <c r="C16" s="267"/>
      <c r="D16" s="268"/>
      <c r="E16" s="106"/>
      <c r="F16" s="309">
        <v>40000</v>
      </c>
    </row>
    <row r="17" spans="1:6" s="21" customFormat="1" ht="15.75" customHeight="1">
      <c r="A17" s="97"/>
      <c r="B17" s="307" t="s">
        <v>188</v>
      </c>
      <c r="C17" s="267"/>
      <c r="D17" s="268"/>
      <c r="E17" s="106"/>
      <c r="F17" s="309">
        <v>1730000</v>
      </c>
    </row>
    <row r="18" spans="1:6" s="21" customFormat="1" ht="15.75" customHeight="1">
      <c r="A18" s="97"/>
      <c r="B18" s="307" t="s">
        <v>189</v>
      </c>
      <c r="C18" s="267"/>
      <c r="D18" s="268"/>
      <c r="E18" s="106"/>
      <c r="F18" s="309">
        <v>150000</v>
      </c>
    </row>
    <row r="19" spans="1:6" s="21" customFormat="1" ht="27.75" customHeight="1">
      <c r="A19" s="97"/>
      <c r="B19" s="307" t="s">
        <v>195</v>
      </c>
      <c r="C19" s="267"/>
      <c r="D19" s="268"/>
      <c r="E19" s="106"/>
      <c r="F19" s="309">
        <v>80000</v>
      </c>
    </row>
    <row r="20" spans="1:6" s="21" customFormat="1" ht="24" customHeight="1">
      <c r="A20" s="97"/>
      <c r="B20" s="307" t="s">
        <v>196</v>
      </c>
      <c r="C20" s="267"/>
      <c r="D20" s="268"/>
      <c r="E20" s="106"/>
      <c r="F20" s="309">
        <v>1000000</v>
      </c>
    </row>
    <row r="21" spans="1:6" s="21" customFormat="1" ht="27.75" customHeight="1">
      <c r="A21" s="97"/>
      <c r="B21" s="307" t="s">
        <v>190</v>
      </c>
      <c r="C21" s="267"/>
      <c r="D21" s="268"/>
      <c r="E21" s="106">
        <v>40000</v>
      </c>
      <c r="F21" s="309"/>
    </row>
    <row r="22" spans="1:6" s="21" customFormat="1" ht="16.5" customHeight="1">
      <c r="A22" s="97"/>
      <c r="B22" s="307" t="s">
        <v>197</v>
      </c>
      <c r="C22" s="267"/>
      <c r="D22" s="268"/>
      <c r="E22" s="106">
        <v>460000</v>
      </c>
      <c r="F22" s="309"/>
    </row>
    <row r="23" spans="1:6" s="21" customFormat="1" ht="26.25" customHeight="1">
      <c r="A23" s="97"/>
      <c r="B23" s="307" t="s">
        <v>191</v>
      </c>
      <c r="C23" s="267"/>
      <c r="D23" s="268"/>
      <c r="E23" s="106"/>
      <c r="F23" s="309">
        <v>100000</v>
      </c>
    </row>
    <row r="24" spans="1:6" s="21" customFormat="1" ht="12.75" customHeight="1">
      <c r="A24" s="97"/>
      <c r="B24" s="307" t="s">
        <v>193</v>
      </c>
      <c r="C24" s="267"/>
      <c r="D24" s="268"/>
      <c r="E24" s="106"/>
      <c r="F24" s="309">
        <v>30000</v>
      </c>
    </row>
    <row r="25" spans="1:6" s="21" customFormat="1" ht="28.5" customHeight="1" thickBot="1">
      <c r="A25" s="97"/>
      <c r="B25" s="307" t="s">
        <v>192</v>
      </c>
      <c r="C25" s="267"/>
      <c r="D25" s="268"/>
      <c r="E25" s="106"/>
      <c r="F25" s="309">
        <v>200000</v>
      </c>
    </row>
    <row r="26" spans="1:6" s="209" customFormat="1" ht="32.25" customHeight="1" thickBot="1" thickTop="1">
      <c r="A26" s="117">
        <v>750</v>
      </c>
      <c r="B26" s="308" t="s">
        <v>27</v>
      </c>
      <c r="C26" s="112" t="s">
        <v>29</v>
      </c>
      <c r="D26" s="212"/>
      <c r="E26" s="104">
        <f>E27</f>
        <v>35000</v>
      </c>
      <c r="F26" s="113">
        <f>F27</f>
        <v>40000</v>
      </c>
    </row>
    <row r="27" spans="1:6" s="21" customFormat="1" ht="21.75" customHeight="1" thickTop="1">
      <c r="A27" s="118">
        <v>75020</v>
      </c>
      <c r="B27" s="210" t="s">
        <v>75</v>
      </c>
      <c r="C27" s="114"/>
      <c r="D27" s="213"/>
      <c r="E27" s="103">
        <f>E28</f>
        <v>35000</v>
      </c>
      <c r="F27" s="115">
        <f>F28+F29</f>
        <v>40000</v>
      </c>
    </row>
    <row r="28" spans="1:6" s="21" customFormat="1" ht="18" customHeight="1">
      <c r="A28" s="97">
        <v>4300</v>
      </c>
      <c r="B28" s="211" t="s">
        <v>11</v>
      </c>
      <c r="C28" s="107"/>
      <c r="D28" s="214"/>
      <c r="E28" s="108">
        <v>35000</v>
      </c>
      <c r="F28" s="99"/>
    </row>
    <row r="29" spans="1:6" s="21" customFormat="1" ht="32.25" customHeight="1" thickBot="1">
      <c r="A29" s="97">
        <v>4750</v>
      </c>
      <c r="B29" s="100" t="s">
        <v>74</v>
      </c>
      <c r="C29" s="107"/>
      <c r="D29" s="214"/>
      <c r="E29" s="108"/>
      <c r="F29" s="99">
        <v>40000</v>
      </c>
    </row>
    <row r="30" spans="1:6" s="31" customFormat="1" ht="24" customHeight="1" thickBot="1" thickTop="1">
      <c r="A30" s="72">
        <v>801</v>
      </c>
      <c r="B30" s="345" t="s">
        <v>23</v>
      </c>
      <c r="C30" s="112" t="s">
        <v>22</v>
      </c>
      <c r="D30" s="346"/>
      <c r="E30" s="347">
        <f>E31+E36+E41+E48+E52+E61+E66+E68+E76</f>
        <v>1023940</v>
      </c>
      <c r="F30" s="348">
        <f>F31+F36+F41+F48+F52+F61+F66+F68+F76</f>
        <v>1009770</v>
      </c>
    </row>
    <row r="31" spans="1:6" s="31" customFormat="1" ht="25.5" customHeight="1" thickTop="1">
      <c r="A31" s="109">
        <v>80102</v>
      </c>
      <c r="B31" s="110" t="s">
        <v>102</v>
      </c>
      <c r="C31" s="162"/>
      <c r="D31" s="139"/>
      <c r="E31" s="111">
        <f>SUM(E32:E35)</f>
        <v>12260</v>
      </c>
      <c r="F31" s="96">
        <f>SUM(F32:F35)</f>
        <v>2084</v>
      </c>
    </row>
    <row r="32" spans="1:6" s="31" customFormat="1" ht="19.5" customHeight="1">
      <c r="A32" s="228">
        <v>3110</v>
      </c>
      <c r="B32" s="235" t="s">
        <v>119</v>
      </c>
      <c r="C32" s="236"/>
      <c r="D32" s="237"/>
      <c r="E32" s="157"/>
      <c r="F32" s="163">
        <v>2084</v>
      </c>
    </row>
    <row r="33" spans="1:6" s="31" customFormat="1" ht="22.5" customHeight="1">
      <c r="A33" s="313">
        <v>4040</v>
      </c>
      <c r="B33" s="349" t="s">
        <v>62</v>
      </c>
      <c r="C33" s="324"/>
      <c r="D33" s="325"/>
      <c r="E33" s="316">
        <v>10180</v>
      </c>
      <c r="F33" s="310"/>
    </row>
    <row r="34" spans="1:6" s="31" customFormat="1" ht="19.5" customHeight="1">
      <c r="A34" s="97">
        <v>4110</v>
      </c>
      <c r="B34" s="105" t="s">
        <v>52</v>
      </c>
      <c r="C34" s="166"/>
      <c r="D34" s="138"/>
      <c r="E34" s="108">
        <v>1820</v>
      </c>
      <c r="F34" s="99"/>
    </row>
    <row r="35" spans="1:6" s="31" customFormat="1" ht="19.5" customHeight="1">
      <c r="A35" s="97">
        <v>4120</v>
      </c>
      <c r="B35" s="105" t="s">
        <v>49</v>
      </c>
      <c r="C35" s="166"/>
      <c r="D35" s="138"/>
      <c r="E35" s="108">
        <v>260</v>
      </c>
      <c r="F35" s="99"/>
    </row>
    <row r="36" spans="1:6" s="31" customFormat="1" ht="15.75" customHeight="1">
      <c r="A36" s="109">
        <v>80111</v>
      </c>
      <c r="B36" s="110" t="s">
        <v>103</v>
      </c>
      <c r="C36" s="238"/>
      <c r="D36" s="139"/>
      <c r="E36" s="111"/>
      <c r="F36" s="96">
        <f>SUM(F37:F40)</f>
        <v>10250</v>
      </c>
    </row>
    <row r="37" spans="1:6" s="31" customFormat="1" ht="28.5" customHeight="1">
      <c r="A37" s="97">
        <v>4010</v>
      </c>
      <c r="B37" s="100" t="s">
        <v>53</v>
      </c>
      <c r="C37" s="166"/>
      <c r="D37" s="138"/>
      <c r="E37" s="108"/>
      <c r="F37" s="99">
        <v>6170</v>
      </c>
    </row>
    <row r="38" spans="1:6" s="31" customFormat="1" ht="15" customHeight="1">
      <c r="A38" s="97">
        <v>4040</v>
      </c>
      <c r="B38" s="105" t="s">
        <v>62</v>
      </c>
      <c r="C38" s="166"/>
      <c r="D38" s="138"/>
      <c r="E38" s="108"/>
      <c r="F38" s="99">
        <v>2000</v>
      </c>
    </row>
    <row r="39" spans="1:6" s="31" customFormat="1" ht="19.5" customHeight="1">
      <c r="A39" s="97">
        <v>4110</v>
      </c>
      <c r="B39" s="105" t="s">
        <v>52</v>
      </c>
      <c r="C39" s="166"/>
      <c r="D39" s="138"/>
      <c r="E39" s="108"/>
      <c r="F39" s="99">
        <v>1820</v>
      </c>
    </row>
    <row r="40" spans="1:6" s="31" customFormat="1" ht="15.75" customHeight="1">
      <c r="A40" s="97">
        <v>4120</v>
      </c>
      <c r="B40" s="105" t="s">
        <v>49</v>
      </c>
      <c r="C40" s="166"/>
      <c r="D40" s="138"/>
      <c r="E40" s="108"/>
      <c r="F40" s="99">
        <v>260</v>
      </c>
    </row>
    <row r="41" spans="1:6" s="31" customFormat="1" ht="15.75" customHeight="1">
      <c r="A41" s="109">
        <v>80120</v>
      </c>
      <c r="B41" s="110" t="s">
        <v>104</v>
      </c>
      <c r="C41" s="238"/>
      <c r="D41" s="139"/>
      <c r="E41" s="111">
        <f>SUM(E42:E47)</f>
        <v>30710</v>
      </c>
      <c r="F41" s="96">
        <f>SUM(F42:F47)</f>
        <v>22100</v>
      </c>
    </row>
    <row r="42" spans="1:6" s="31" customFormat="1" ht="17.25" customHeight="1">
      <c r="A42" s="97">
        <v>4040</v>
      </c>
      <c r="B42" s="105" t="s">
        <v>62</v>
      </c>
      <c r="C42" s="166"/>
      <c r="D42" s="138"/>
      <c r="E42" s="108">
        <v>11610</v>
      </c>
      <c r="F42" s="99"/>
    </row>
    <row r="43" spans="1:6" s="31" customFormat="1" ht="17.25" customHeight="1">
      <c r="A43" s="97">
        <v>4210</v>
      </c>
      <c r="B43" s="105" t="s">
        <v>30</v>
      </c>
      <c r="C43" s="166"/>
      <c r="D43" s="138"/>
      <c r="E43" s="108"/>
      <c r="F43" s="99">
        <v>7000</v>
      </c>
    </row>
    <row r="44" spans="1:6" s="31" customFormat="1" ht="17.25" customHeight="1">
      <c r="A44" s="97">
        <v>4260</v>
      </c>
      <c r="B44" s="105" t="s">
        <v>90</v>
      </c>
      <c r="C44" s="166"/>
      <c r="D44" s="138"/>
      <c r="E44" s="108">
        <v>11100</v>
      </c>
      <c r="F44" s="99"/>
    </row>
    <row r="45" spans="1:6" s="31" customFormat="1" ht="19.5" customHeight="1">
      <c r="A45" s="97">
        <v>4300</v>
      </c>
      <c r="B45" s="105" t="s">
        <v>11</v>
      </c>
      <c r="C45" s="166"/>
      <c r="D45" s="138"/>
      <c r="E45" s="108"/>
      <c r="F45" s="99">
        <v>4000</v>
      </c>
    </row>
    <row r="46" spans="1:6" s="31" customFormat="1" ht="44.25" customHeight="1">
      <c r="A46" s="97">
        <v>4370</v>
      </c>
      <c r="B46" s="100" t="s">
        <v>105</v>
      </c>
      <c r="C46" s="166"/>
      <c r="D46" s="138"/>
      <c r="E46" s="108">
        <v>8000</v>
      </c>
      <c r="F46" s="99"/>
    </row>
    <row r="47" spans="1:6" s="31" customFormat="1" ht="17.25" customHeight="1">
      <c r="A47" s="97">
        <v>4440</v>
      </c>
      <c r="B47" s="229" t="s">
        <v>200</v>
      </c>
      <c r="C47" s="166"/>
      <c r="D47" s="138"/>
      <c r="E47" s="108"/>
      <c r="F47" s="99">
        <v>11100</v>
      </c>
    </row>
    <row r="48" spans="1:6" s="31" customFormat="1" ht="15" customHeight="1">
      <c r="A48" s="109">
        <v>80123</v>
      </c>
      <c r="B48" s="95" t="s">
        <v>106</v>
      </c>
      <c r="C48" s="238"/>
      <c r="D48" s="139"/>
      <c r="E48" s="111"/>
      <c r="F48" s="96">
        <f>SUM(F49:F51)</f>
        <v>10370</v>
      </c>
    </row>
    <row r="49" spans="1:6" s="31" customFormat="1" ht="17.25" customHeight="1">
      <c r="A49" s="97">
        <v>4040</v>
      </c>
      <c r="B49" s="105" t="s">
        <v>62</v>
      </c>
      <c r="C49" s="166"/>
      <c r="D49" s="138"/>
      <c r="E49" s="108"/>
      <c r="F49" s="99">
        <v>3670</v>
      </c>
    </row>
    <row r="50" spans="1:6" s="31" customFormat="1" ht="17.25" customHeight="1">
      <c r="A50" s="97">
        <v>4110</v>
      </c>
      <c r="B50" s="105" t="s">
        <v>52</v>
      </c>
      <c r="C50" s="166"/>
      <c r="D50" s="138"/>
      <c r="E50" s="108"/>
      <c r="F50" s="99">
        <v>5900</v>
      </c>
    </row>
    <row r="51" spans="1:6" s="31" customFormat="1" ht="17.25" customHeight="1">
      <c r="A51" s="97">
        <v>4120</v>
      </c>
      <c r="B51" s="105" t="s">
        <v>49</v>
      </c>
      <c r="C51" s="166"/>
      <c r="D51" s="138"/>
      <c r="E51" s="108"/>
      <c r="F51" s="99">
        <v>800</v>
      </c>
    </row>
    <row r="52" spans="1:6" s="31" customFormat="1" ht="14.25" customHeight="1">
      <c r="A52" s="109">
        <v>80130</v>
      </c>
      <c r="B52" s="95" t="s">
        <v>107</v>
      </c>
      <c r="C52" s="238"/>
      <c r="D52" s="139"/>
      <c r="E52" s="111">
        <f>SUM(E53:E60)</f>
        <v>39500</v>
      </c>
      <c r="F52" s="96">
        <f>SUM(F53:F60)</f>
        <v>16221</v>
      </c>
    </row>
    <row r="53" spans="1:6" s="31" customFormat="1" ht="15" customHeight="1">
      <c r="A53" s="228">
        <v>3110</v>
      </c>
      <c r="B53" s="235" t="s">
        <v>119</v>
      </c>
      <c r="C53" s="166"/>
      <c r="D53" s="138"/>
      <c r="E53" s="108"/>
      <c r="F53" s="99">
        <v>521</v>
      </c>
    </row>
    <row r="54" spans="1:6" s="31" customFormat="1" ht="16.5" customHeight="1">
      <c r="A54" s="97">
        <v>4040</v>
      </c>
      <c r="B54" s="105" t="s">
        <v>62</v>
      </c>
      <c r="C54" s="166"/>
      <c r="D54" s="138"/>
      <c r="E54" s="108">
        <v>37500</v>
      </c>
      <c r="F54" s="99"/>
    </row>
    <row r="55" spans="1:6" s="31" customFormat="1" ht="15" customHeight="1">
      <c r="A55" s="97">
        <v>4210</v>
      </c>
      <c r="B55" s="105" t="s">
        <v>30</v>
      </c>
      <c r="C55" s="166"/>
      <c r="D55" s="138"/>
      <c r="E55" s="108"/>
      <c r="F55" s="99">
        <v>1100</v>
      </c>
    </row>
    <row r="56" spans="1:6" s="31" customFormat="1" ht="15" customHeight="1">
      <c r="A56" s="97">
        <v>4270</v>
      </c>
      <c r="B56" s="100" t="s">
        <v>51</v>
      </c>
      <c r="C56" s="166"/>
      <c r="D56" s="138"/>
      <c r="E56" s="108"/>
      <c r="F56" s="99">
        <v>4200</v>
      </c>
    </row>
    <row r="57" spans="1:6" s="31" customFormat="1" ht="15" customHeight="1">
      <c r="A57" s="97">
        <v>4300</v>
      </c>
      <c r="B57" s="105" t="s">
        <v>11</v>
      </c>
      <c r="C57" s="166"/>
      <c r="D57" s="138"/>
      <c r="E57" s="108"/>
      <c r="F57" s="99">
        <v>6800</v>
      </c>
    </row>
    <row r="58" spans="1:6" s="31" customFormat="1" ht="45" customHeight="1">
      <c r="A58" s="97">
        <v>4360</v>
      </c>
      <c r="B58" s="100" t="s">
        <v>92</v>
      </c>
      <c r="C58" s="166"/>
      <c r="D58" s="138"/>
      <c r="E58" s="108"/>
      <c r="F58" s="99">
        <v>2100</v>
      </c>
    </row>
    <row r="59" spans="1:6" s="31" customFormat="1" ht="42.75" customHeight="1">
      <c r="A59" s="97">
        <v>4370</v>
      </c>
      <c r="B59" s="100" t="s">
        <v>105</v>
      </c>
      <c r="C59" s="166"/>
      <c r="D59" s="138"/>
      <c r="E59" s="108">
        <v>2000</v>
      </c>
      <c r="F59" s="99"/>
    </row>
    <row r="60" spans="1:6" s="31" customFormat="1" ht="44.25" customHeight="1">
      <c r="A60" s="313">
        <v>4750</v>
      </c>
      <c r="B60" s="323" t="s">
        <v>108</v>
      </c>
      <c r="C60" s="324"/>
      <c r="D60" s="325"/>
      <c r="E60" s="316"/>
      <c r="F60" s="310">
        <v>1500</v>
      </c>
    </row>
    <row r="61" spans="1:6" s="31" customFormat="1" ht="17.25" customHeight="1">
      <c r="A61" s="109">
        <v>80132</v>
      </c>
      <c r="B61" s="95" t="s">
        <v>109</v>
      </c>
      <c r="C61" s="238"/>
      <c r="D61" s="139"/>
      <c r="E61" s="111">
        <f>SUM(E62:E65)</f>
        <v>1020</v>
      </c>
      <c r="F61" s="96">
        <f>SUM(F62:F65)</f>
        <v>900</v>
      </c>
    </row>
    <row r="62" spans="1:6" s="31" customFormat="1" ht="16.5" customHeight="1">
      <c r="A62" s="97">
        <v>4040</v>
      </c>
      <c r="B62" s="105" t="s">
        <v>62</v>
      </c>
      <c r="C62" s="166"/>
      <c r="D62" s="138"/>
      <c r="E62" s="108">
        <v>120</v>
      </c>
      <c r="F62" s="99"/>
    </row>
    <row r="63" spans="1:6" s="31" customFormat="1" ht="17.25" customHeight="1">
      <c r="A63" s="97">
        <v>4210</v>
      </c>
      <c r="B63" s="100" t="s">
        <v>30</v>
      </c>
      <c r="C63" s="166"/>
      <c r="D63" s="138"/>
      <c r="E63" s="108">
        <v>500</v>
      </c>
      <c r="F63" s="99"/>
    </row>
    <row r="64" spans="1:6" s="31" customFormat="1" ht="14.25" customHeight="1">
      <c r="A64" s="97">
        <v>4270</v>
      </c>
      <c r="B64" s="100" t="s">
        <v>51</v>
      </c>
      <c r="C64" s="166"/>
      <c r="D64" s="138"/>
      <c r="E64" s="108">
        <v>400</v>
      </c>
      <c r="F64" s="99"/>
    </row>
    <row r="65" spans="1:6" s="31" customFormat="1" ht="14.25" customHeight="1">
      <c r="A65" s="97">
        <v>4300</v>
      </c>
      <c r="B65" s="105" t="s">
        <v>11</v>
      </c>
      <c r="C65" s="166"/>
      <c r="D65" s="138"/>
      <c r="E65" s="108"/>
      <c r="F65" s="99">
        <v>900</v>
      </c>
    </row>
    <row r="66" spans="1:6" s="31" customFormat="1" ht="18" customHeight="1">
      <c r="A66" s="109">
        <v>80134</v>
      </c>
      <c r="B66" s="95" t="s">
        <v>203</v>
      </c>
      <c r="C66" s="238"/>
      <c r="D66" s="139"/>
      <c r="E66" s="111"/>
      <c r="F66" s="96">
        <f>F67</f>
        <v>480</v>
      </c>
    </row>
    <row r="67" spans="1:6" s="31" customFormat="1" ht="14.25" customHeight="1">
      <c r="A67" s="339">
        <v>4040</v>
      </c>
      <c r="B67" s="350" t="s">
        <v>62</v>
      </c>
      <c r="C67" s="351"/>
      <c r="D67" s="352"/>
      <c r="E67" s="343"/>
      <c r="F67" s="344">
        <v>480</v>
      </c>
    </row>
    <row r="68" spans="1:6" s="31" customFormat="1" ht="30" customHeight="1">
      <c r="A68" s="109">
        <v>80146</v>
      </c>
      <c r="B68" s="95" t="s">
        <v>97</v>
      </c>
      <c r="C68" s="238"/>
      <c r="D68" s="139"/>
      <c r="E68" s="111">
        <f>SUM(E69:E75)</f>
        <v>71580</v>
      </c>
      <c r="F68" s="96">
        <f>SUM(F69:F75)</f>
        <v>56640</v>
      </c>
    </row>
    <row r="69" spans="1:6" s="31" customFormat="1" ht="16.5" customHeight="1">
      <c r="A69" s="97">
        <v>4040</v>
      </c>
      <c r="B69" s="105" t="s">
        <v>62</v>
      </c>
      <c r="C69" s="166"/>
      <c r="D69" s="138"/>
      <c r="E69" s="108"/>
      <c r="F69" s="99">
        <v>60</v>
      </c>
    </row>
    <row r="70" spans="1:6" s="31" customFormat="1" ht="14.25" customHeight="1">
      <c r="A70" s="97">
        <v>4210</v>
      </c>
      <c r="B70" s="100" t="s">
        <v>30</v>
      </c>
      <c r="C70" s="166"/>
      <c r="D70" s="138"/>
      <c r="E70" s="108"/>
      <c r="F70" s="99">
        <v>8430</v>
      </c>
    </row>
    <row r="71" spans="1:6" s="31" customFormat="1" ht="14.25" customHeight="1">
      <c r="A71" s="97">
        <v>4300</v>
      </c>
      <c r="B71" s="105" t="s">
        <v>11</v>
      </c>
      <c r="C71" s="166"/>
      <c r="D71" s="138"/>
      <c r="E71" s="108">
        <v>71580</v>
      </c>
      <c r="F71" s="99"/>
    </row>
    <row r="72" spans="1:6" s="31" customFormat="1" ht="14.25" customHeight="1">
      <c r="A72" s="97">
        <v>4410</v>
      </c>
      <c r="B72" s="100" t="s">
        <v>24</v>
      </c>
      <c r="C72" s="166"/>
      <c r="D72" s="138"/>
      <c r="E72" s="108"/>
      <c r="F72" s="99">
        <v>18700</v>
      </c>
    </row>
    <row r="73" spans="1:6" s="31" customFormat="1" ht="44.25" customHeight="1">
      <c r="A73" s="97">
        <v>4700</v>
      </c>
      <c r="B73" s="100" t="s">
        <v>176</v>
      </c>
      <c r="C73" s="166"/>
      <c r="D73" s="138"/>
      <c r="E73" s="108"/>
      <c r="F73" s="99">
        <v>29150</v>
      </c>
    </row>
    <row r="74" spans="1:6" s="31" customFormat="1" ht="45" customHeight="1">
      <c r="A74" s="97">
        <v>4740</v>
      </c>
      <c r="B74" s="100" t="s">
        <v>177</v>
      </c>
      <c r="C74" s="166"/>
      <c r="D74" s="138"/>
      <c r="E74" s="108"/>
      <c r="F74" s="99">
        <v>200</v>
      </c>
    </row>
    <row r="75" spans="1:6" s="31" customFormat="1" ht="33" customHeight="1">
      <c r="A75" s="97">
        <v>4750</v>
      </c>
      <c r="B75" s="100" t="s">
        <v>74</v>
      </c>
      <c r="C75" s="166"/>
      <c r="D75" s="138"/>
      <c r="E75" s="108"/>
      <c r="F75" s="99">
        <v>100</v>
      </c>
    </row>
    <row r="76" spans="1:6" s="31" customFormat="1" ht="15.75" customHeight="1">
      <c r="A76" s="109">
        <v>80195</v>
      </c>
      <c r="B76" s="95" t="s">
        <v>7</v>
      </c>
      <c r="C76" s="238"/>
      <c r="D76" s="139"/>
      <c r="E76" s="111">
        <f>SUM(E77:E82)</f>
        <v>868870</v>
      </c>
      <c r="F76" s="96">
        <f>SUM(F77:F82)</f>
        <v>890725</v>
      </c>
    </row>
    <row r="77" spans="1:6" s="31" customFormat="1" ht="30" customHeight="1">
      <c r="A77" s="97">
        <v>4010</v>
      </c>
      <c r="B77" s="100" t="s">
        <v>53</v>
      </c>
      <c r="C77" s="166"/>
      <c r="D77" s="138"/>
      <c r="E77" s="108"/>
      <c r="F77" s="99">
        <v>37725</v>
      </c>
    </row>
    <row r="78" spans="1:6" s="31" customFormat="1" ht="17.25" customHeight="1">
      <c r="A78" s="97">
        <v>4170</v>
      </c>
      <c r="B78" s="100" t="s">
        <v>50</v>
      </c>
      <c r="C78" s="166"/>
      <c r="D78" s="138"/>
      <c r="E78" s="108">
        <v>2000</v>
      </c>
      <c r="F78" s="99">
        <v>2000</v>
      </c>
    </row>
    <row r="79" spans="1:6" s="31" customFormat="1" ht="17.25" customHeight="1">
      <c r="A79" s="97">
        <v>4210</v>
      </c>
      <c r="B79" s="100" t="s">
        <v>30</v>
      </c>
      <c r="C79" s="166"/>
      <c r="D79" s="138"/>
      <c r="E79" s="108">
        <v>4000</v>
      </c>
      <c r="F79" s="99"/>
    </row>
    <row r="80" spans="1:6" s="31" customFormat="1" ht="18" customHeight="1">
      <c r="A80" s="97">
        <v>4300</v>
      </c>
      <c r="B80" s="105" t="s">
        <v>11</v>
      </c>
      <c r="C80" s="166"/>
      <c r="D80" s="138"/>
      <c r="E80" s="108">
        <v>12870</v>
      </c>
      <c r="F80" s="99"/>
    </row>
    <row r="81" spans="1:6" s="31" customFormat="1" ht="29.25" customHeight="1">
      <c r="A81" s="97">
        <v>4750</v>
      </c>
      <c r="B81" s="100" t="s">
        <v>74</v>
      </c>
      <c r="C81" s="166"/>
      <c r="D81" s="138"/>
      <c r="E81" s="108"/>
      <c r="F81" s="99">
        <v>1000</v>
      </c>
    </row>
    <row r="82" spans="1:6" s="31" customFormat="1" ht="31.5" customHeight="1">
      <c r="A82" s="97">
        <v>6050</v>
      </c>
      <c r="B82" s="183" t="s">
        <v>43</v>
      </c>
      <c r="C82" s="190"/>
      <c r="D82" s="138"/>
      <c r="E82" s="108">
        <v>850000</v>
      </c>
      <c r="F82" s="99">
        <f>SUM(F83:F93)</f>
        <v>850000</v>
      </c>
    </row>
    <row r="83" spans="1:6" s="270" customFormat="1" ht="14.25" customHeight="1">
      <c r="A83" s="123"/>
      <c r="B83" s="184" t="s">
        <v>163</v>
      </c>
      <c r="C83" s="269"/>
      <c r="D83" s="266"/>
      <c r="E83" s="106"/>
      <c r="F83" s="121">
        <v>82000</v>
      </c>
    </row>
    <row r="84" spans="1:6" s="270" customFormat="1" ht="14.25" customHeight="1">
      <c r="A84" s="123"/>
      <c r="B84" s="184" t="s">
        <v>164</v>
      </c>
      <c r="C84" s="269"/>
      <c r="D84" s="266"/>
      <c r="E84" s="106"/>
      <c r="F84" s="121">
        <v>115000</v>
      </c>
    </row>
    <row r="85" spans="1:6" s="270" customFormat="1" ht="14.25" customHeight="1">
      <c r="A85" s="123"/>
      <c r="B85" s="184" t="s">
        <v>165</v>
      </c>
      <c r="C85" s="269"/>
      <c r="D85" s="266"/>
      <c r="E85" s="106"/>
      <c r="F85" s="121">
        <v>70000</v>
      </c>
    </row>
    <row r="86" spans="1:6" s="270" customFormat="1" ht="14.25" customHeight="1">
      <c r="A86" s="123"/>
      <c r="B86" s="184" t="s">
        <v>166</v>
      </c>
      <c r="C86" s="269"/>
      <c r="D86" s="266"/>
      <c r="E86" s="106"/>
      <c r="F86" s="121">
        <v>250000</v>
      </c>
    </row>
    <row r="87" spans="1:6" s="270" customFormat="1" ht="14.25" customHeight="1">
      <c r="A87" s="123"/>
      <c r="B87" s="184" t="s">
        <v>167</v>
      </c>
      <c r="C87" s="269"/>
      <c r="D87" s="266"/>
      <c r="E87" s="106"/>
      <c r="F87" s="121">
        <v>53000</v>
      </c>
    </row>
    <row r="88" spans="1:6" s="270" customFormat="1" ht="14.25" customHeight="1">
      <c r="A88" s="123"/>
      <c r="B88" s="184" t="s">
        <v>168</v>
      </c>
      <c r="C88" s="269"/>
      <c r="D88" s="266"/>
      <c r="E88" s="106"/>
      <c r="F88" s="121">
        <v>60000</v>
      </c>
    </row>
    <row r="89" spans="1:6" s="270" customFormat="1" ht="14.25" customHeight="1">
      <c r="A89" s="123"/>
      <c r="B89" s="184" t="s">
        <v>169</v>
      </c>
      <c r="C89" s="269"/>
      <c r="D89" s="266"/>
      <c r="E89" s="106"/>
      <c r="F89" s="121">
        <v>50000</v>
      </c>
    </row>
    <row r="90" spans="1:6" s="270" customFormat="1" ht="14.25" customHeight="1">
      <c r="A90" s="123"/>
      <c r="B90" s="184" t="s">
        <v>170</v>
      </c>
      <c r="C90" s="269"/>
      <c r="D90" s="266"/>
      <c r="E90" s="106"/>
      <c r="F90" s="121">
        <v>40000</v>
      </c>
    </row>
    <row r="91" spans="1:6" s="270" customFormat="1" ht="14.25" customHeight="1">
      <c r="A91" s="123"/>
      <c r="B91" s="184" t="s">
        <v>171</v>
      </c>
      <c r="C91" s="269"/>
      <c r="D91" s="266"/>
      <c r="E91" s="106"/>
      <c r="F91" s="121">
        <v>55000</v>
      </c>
    </row>
    <row r="92" spans="1:6" s="270" customFormat="1" ht="14.25" customHeight="1">
      <c r="A92" s="123"/>
      <c r="B92" s="184" t="s">
        <v>173</v>
      </c>
      <c r="C92" s="269"/>
      <c r="D92" s="266"/>
      <c r="E92" s="106"/>
      <c r="F92" s="121">
        <v>35000</v>
      </c>
    </row>
    <row r="93" spans="1:6" s="270" customFormat="1" ht="14.25" customHeight="1" thickBot="1">
      <c r="A93" s="123"/>
      <c r="B93" s="184" t="s">
        <v>172</v>
      </c>
      <c r="C93" s="269"/>
      <c r="D93" s="266"/>
      <c r="E93" s="106"/>
      <c r="F93" s="121">
        <v>40000</v>
      </c>
    </row>
    <row r="94" spans="1:6" s="31" customFormat="1" ht="21.75" customHeight="1" thickBot="1" thickTop="1">
      <c r="A94" s="117">
        <v>852</v>
      </c>
      <c r="B94" s="178" t="s">
        <v>47</v>
      </c>
      <c r="C94" s="128" t="s">
        <v>20</v>
      </c>
      <c r="D94" s="136"/>
      <c r="E94" s="104">
        <f>E95+E102</f>
        <v>4965</v>
      </c>
      <c r="F94" s="113">
        <f>F95+F102</f>
        <v>4965</v>
      </c>
    </row>
    <row r="95" spans="1:6" s="31" customFormat="1" ht="29.25" thickTop="1">
      <c r="A95" s="118">
        <v>85201</v>
      </c>
      <c r="B95" s="191" t="s">
        <v>61</v>
      </c>
      <c r="C95" s="182"/>
      <c r="D95" s="137"/>
      <c r="E95" s="103">
        <f>E97+E98+E101+E100</f>
        <v>4794</v>
      </c>
      <c r="F95" s="115">
        <f>F97+F98+F101</f>
        <v>4794</v>
      </c>
    </row>
    <row r="96" spans="1:6" s="279" customFormat="1" ht="20.25" customHeight="1">
      <c r="A96" s="174"/>
      <c r="B96" s="276" t="s">
        <v>63</v>
      </c>
      <c r="C96" s="179"/>
      <c r="D96" s="181"/>
      <c r="E96" s="277">
        <v>2620</v>
      </c>
      <c r="F96" s="306">
        <v>2620</v>
      </c>
    </row>
    <row r="97" spans="1:6" s="31" customFormat="1" ht="15">
      <c r="A97" s="97">
        <v>4040</v>
      </c>
      <c r="B97" s="183" t="s">
        <v>62</v>
      </c>
      <c r="C97" s="125"/>
      <c r="D97" s="138"/>
      <c r="E97" s="108">
        <v>2620</v>
      </c>
      <c r="F97" s="149"/>
    </row>
    <row r="98" spans="1:6" s="31" customFormat="1" ht="15">
      <c r="A98" s="97">
        <v>4210</v>
      </c>
      <c r="B98" s="183" t="s">
        <v>30</v>
      </c>
      <c r="C98" s="125"/>
      <c r="D98" s="138"/>
      <c r="E98" s="108"/>
      <c r="F98" s="149">
        <v>2620</v>
      </c>
    </row>
    <row r="99" spans="1:6" s="279" customFormat="1" ht="17.25" customHeight="1">
      <c r="A99" s="174"/>
      <c r="B99" s="328" t="s">
        <v>64</v>
      </c>
      <c r="C99" s="179"/>
      <c r="D99" s="181"/>
      <c r="E99" s="277">
        <v>2174</v>
      </c>
      <c r="F99" s="278">
        <v>2174</v>
      </c>
    </row>
    <row r="100" spans="1:6" s="31" customFormat="1" ht="19.5" customHeight="1">
      <c r="A100" s="97">
        <v>4040</v>
      </c>
      <c r="B100" s="100" t="s">
        <v>62</v>
      </c>
      <c r="C100" s="125"/>
      <c r="D100" s="138"/>
      <c r="E100" s="108">
        <v>2174</v>
      </c>
      <c r="F100" s="149"/>
    </row>
    <row r="101" spans="1:6" s="31" customFormat="1" ht="19.5" customHeight="1">
      <c r="A101" s="313">
        <v>4210</v>
      </c>
      <c r="B101" s="323" t="s">
        <v>30</v>
      </c>
      <c r="C101" s="326"/>
      <c r="D101" s="325"/>
      <c r="E101" s="316"/>
      <c r="F101" s="327">
        <v>2174</v>
      </c>
    </row>
    <row r="102" spans="1:6" s="31" customFormat="1" ht="19.5" customHeight="1">
      <c r="A102" s="109">
        <v>85226</v>
      </c>
      <c r="B102" s="95" t="s">
        <v>218</v>
      </c>
      <c r="C102" s="234"/>
      <c r="D102" s="139"/>
      <c r="E102" s="111">
        <f>SUM(E103:E104)</f>
        <v>171</v>
      </c>
      <c r="F102" s="240">
        <f>SUM(F103:F104)</f>
        <v>171</v>
      </c>
    </row>
    <row r="103" spans="1:6" s="31" customFormat="1" ht="15">
      <c r="A103" s="97">
        <v>4040</v>
      </c>
      <c r="B103" s="183" t="s">
        <v>62</v>
      </c>
      <c r="C103" s="125"/>
      <c r="D103" s="138"/>
      <c r="E103" s="108"/>
      <c r="F103" s="149">
        <v>171</v>
      </c>
    </row>
    <row r="104" spans="1:6" s="31" customFormat="1" ht="15.75" thickBot="1">
      <c r="A104" s="230">
        <v>4170</v>
      </c>
      <c r="B104" s="362" t="s">
        <v>50</v>
      </c>
      <c r="C104" s="363"/>
      <c r="D104" s="364"/>
      <c r="E104" s="365">
        <v>171</v>
      </c>
      <c r="F104" s="164"/>
    </row>
    <row r="105" spans="1:6" s="31" customFormat="1" ht="44.25" thickBot="1" thickTop="1">
      <c r="A105" s="318">
        <v>853</v>
      </c>
      <c r="B105" s="353" t="s">
        <v>117</v>
      </c>
      <c r="C105" s="321" t="s">
        <v>20</v>
      </c>
      <c r="D105" s="322"/>
      <c r="E105" s="319">
        <f>E106+E108</f>
        <v>2000</v>
      </c>
      <c r="F105" s="320">
        <f>F106+F108</f>
        <v>2000</v>
      </c>
    </row>
    <row r="106" spans="1:6" s="31" customFormat="1" ht="29.25" thickTop="1">
      <c r="A106" s="118">
        <v>85321</v>
      </c>
      <c r="B106" s="239" t="s">
        <v>118</v>
      </c>
      <c r="C106" s="182"/>
      <c r="D106" s="137"/>
      <c r="E106" s="103">
        <f>E107</f>
        <v>2000</v>
      </c>
      <c r="F106" s="200"/>
    </row>
    <row r="107" spans="1:6" s="31" customFormat="1" ht="15">
      <c r="A107" s="97">
        <v>4300</v>
      </c>
      <c r="B107" s="105" t="s">
        <v>11</v>
      </c>
      <c r="C107" s="125"/>
      <c r="D107" s="138"/>
      <c r="E107" s="108">
        <v>2000</v>
      </c>
      <c r="F107" s="149"/>
    </row>
    <row r="108" spans="1:6" s="31" customFormat="1" ht="14.25">
      <c r="A108" s="109">
        <v>85395</v>
      </c>
      <c r="B108" s="95" t="s">
        <v>7</v>
      </c>
      <c r="C108" s="234"/>
      <c r="D108" s="139"/>
      <c r="E108" s="111"/>
      <c r="F108" s="240">
        <f>F109</f>
        <v>2000</v>
      </c>
    </row>
    <row r="109" spans="1:6" s="31" customFormat="1" ht="15.75" thickBot="1">
      <c r="A109" s="97">
        <v>3110</v>
      </c>
      <c r="B109" s="100" t="s">
        <v>119</v>
      </c>
      <c r="C109" s="125"/>
      <c r="D109" s="138"/>
      <c r="E109" s="108"/>
      <c r="F109" s="164">
        <v>2000</v>
      </c>
    </row>
    <row r="110" spans="1:6" s="31" customFormat="1" ht="30" thickBot="1" thickTop="1">
      <c r="A110" s="117">
        <v>854</v>
      </c>
      <c r="B110" s="232" t="s">
        <v>31</v>
      </c>
      <c r="C110" s="128" t="s">
        <v>22</v>
      </c>
      <c r="D110" s="136"/>
      <c r="E110" s="104">
        <f>E111+E113+E118+E123+E127+E132</f>
        <v>66220</v>
      </c>
      <c r="F110" s="113">
        <f>F111+F113+F118+F123+F127+F132</f>
        <v>66220</v>
      </c>
    </row>
    <row r="111" spans="1:6" s="31" customFormat="1" ht="15" thickTop="1">
      <c r="A111" s="118">
        <v>85401</v>
      </c>
      <c r="B111" s="239" t="s">
        <v>110</v>
      </c>
      <c r="C111" s="182"/>
      <c r="D111" s="137"/>
      <c r="E111" s="103"/>
      <c r="F111" s="200">
        <f>F112</f>
        <v>700</v>
      </c>
    </row>
    <row r="112" spans="1:6" s="31" customFormat="1" ht="15">
      <c r="A112" s="97">
        <v>4040</v>
      </c>
      <c r="B112" s="183" t="s">
        <v>62</v>
      </c>
      <c r="C112" s="125"/>
      <c r="D112" s="138"/>
      <c r="E112" s="108"/>
      <c r="F112" s="149">
        <v>700</v>
      </c>
    </row>
    <row r="113" spans="1:6" s="31" customFormat="1" ht="28.5">
      <c r="A113" s="109">
        <v>85406</v>
      </c>
      <c r="B113" s="95" t="s">
        <v>111</v>
      </c>
      <c r="C113" s="234"/>
      <c r="D113" s="139"/>
      <c r="E113" s="111">
        <f>E114+E115+E116+E117</f>
        <v>11530</v>
      </c>
      <c r="F113" s="96">
        <f>F114+F115+F116+F117</f>
        <v>11530</v>
      </c>
    </row>
    <row r="114" spans="1:6" s="31" customFormat="1" ht="15">
      <c r="A114" s="97">
        <v>4170</v>
      </c>
      <c r="B114" s="100" t="s">
        <v>50</v>
      </c>
      <c r="C114" s="125"/>
      <c r="D114" s="138"/>
      <c r="E114" s="108"/>
      <c r="F114" s="201">
        <v>7930</v>
      </c>
    </row>
    <row r="115" spans="1:6" s="31" customFormat="1" ht="15">
      <c r="A115" s="97">
        <v>4300</v>
      </c>
      <c r="B115" s="105" t="s">
        <v>11</v>
      </c>
      <c r="C115" s="125"/>
      <c r="D115" s="138"/>
      <c r="E115" s="108">
        <v>7930</v>
      </c>
      <c r="F115" s="149"/>
    </row>
    <row r="116" spans="1:6" s="31" customFormat="1" ht="42.75" customHeight="1">
      <c r="A116" s="97">
        <v>4360</v>
      </c>
      <c r="B116" s="100" t="s">
        <v>92</v>
      </c>
      <c r="C116" s="125"/>
      <c r="D116" s="138"/>
      <c r="E116" s="108"/>
      <c r="F116" s="149">
        <v>3600</v>
      </c>
    </row>
    <row r="117" spans="1:6" s="31" customFormat="1" ht="42.75" customHeight="1">
      <c r="A117" s="97">
        <v>4370</v>
      </c>
      <c r="B117" s="100" t="s">
        <v>105</v>
      </c>
      <c r="C117" s="125"/>
      <c r="D117" s="138"/>
      <c r="E117" s="108">
        <v>3600</v>
      </c>
      <c r="F117" s="149"/>
    </row>
    <row r="118" spans="1:6" s="31" customFormat="1" ht="28.5">
      <c r="A118" s="109">
        <v>85407</v>
      </c>
      <c r="B118" s="95" t="s">
        <v>112</v>
      </c>
      <c r="C118" s="234"/>
      <c r="D118" s="139"/>
      <c r="E118" s="111">
        <f>E119+E120+E121+E122</f>
        <v>3730</v>
      </c>
      <c r="F118" s="96">
        <f>F119+F120+F121+F122</f>
        <v>3730</v>
      </c>
    </row>
    <row r="119" spans="1:6" s="31" customFormat="1" ht="15">
      <c r="A119" s="97">
        <v>4010</v>
      </c>
      <c r="B119" s="100" t="s">
        <v>178</v>
      </c>
      <c r="C119" s="125"/>
      <c r="D119" s="138"/>
      <c r="E119" s="108"/>
      <c r="F119" s="149">
        <v>1630</v>
      </c>
    </row>
    <row r="120" spans="1:6" s="31" customFormat="1" ht="15">
      <c r="A120" s="97">
        <v>4040</v>
      </c>
      <c r="B120" s="183" t="s">
        <v>62</v>
      </c>
      <c r="C120" s="125"/>
      <c r="D120" s="138"/>
      <c r="E120" s="108">
        <v>1630</v>
      </c>
      <c r="F120" s="149"/>
    </row>
    <row r="121" spans="1:6" s="31" customFormat="1" ht="15">
      <c r="A121" s="97">
        <v>4300</v>
      </c>
      <c r="B121" s="105" t="s">
        <v>11</v>
      </c>
      <c r="C121" s="125"/>
      <c r="D121" s="138"/>
      <c r="E121" s="108"/>
      <c r="F121" s="149">
        <v>2100</v>
      </c>
    </row>
    <row r="122" spans="1:6" s="31" customFormat="1" ht="30" customHeight="1">
      <c r="A122" s="97">
        <v>4700</v>
      </c>
      <c r="B122" s="100" t="s">
        <v>176</v>
      </c>
      <c r="C122" s="125"/>
      <c r="D122" s="138"/>
      <c r="E122" s="108">
        <v>2100</v>
      </c>
      <c r="F122" s="149"/>
    </row>
    <row r="123" spans="1:6" s="31" customFormat="1" ht="14.25">
      <c r="A123" s="109">
        <v>85410</v>
      </c>
      <c r="B123" s="95" t="s">
        <v>179</v>
      </c>
      <c r="C123" s="234"/>
      <c r="D123" s="139"/>
      <c r="E123" s="111">
        <f>E124+E125+E126</f>
        <v>2960</v>
      </c>
      <c r="F123" s="96">
        <f>F124+F125+F126</f>
        <v>940</v>
      </c>
    </row>
    <row r="124" spans="1:6" s="31" customFormat="1" ht="15">
      <c r="A124" s="97">
        <v>4040</v>
      </c>
      <c r="B124" s="183" t="s">
        <v>62</v>
      </c>
      <c r="C124" s="125"/>
      <c r="D124" s="138"/>
      <c r="E124" s="108">
        <v>2020</v>
      </c>
      <c r="F124" s="149"/>
    </row>
    <row r="125" spans="1:6" s="31" customFormat="1" ht="15">
      <c r="A125" s="97">
        <v>4260</v>
      </c>
      <c r="B125" s="100" t="s">
        <v>90</v>
      </c>
      <c r="C125" s="125"/>
      <c r="D125" s="138"/>
      <c r="E125" s="108">
        <v>940</v>
      </c>
      <c r="F125" s="149"/>
    </row>
    <row r="126" spans="1:6" s="31" customFormat="1" ht="15">
      <c r="A126" s="97">
        <v>4440</v>
      </c>
      <c r="B126" s="229" t="s">
        <v>200</v>
      </c>
      <c r="C126" s="125"/>
      <c r="D126" s="138"/>
      <c r="E126" s="108"/>
      <c r="F126" s="149">
        <v>940</v>
      </c>
    </row>
    <row r="127" spans="1:6" s="31" customFormat="1" ht="28.5">
      <c r="A127" s="109">
        <v>85446</v>
      </c>
      <c r="B127" s="95" t="s">
        <v>97</v>
      </c>
      <c r="C127" s="234"/>
      <c r="D127" s="139"/>
      <c r="E127" s="111">
        <f>E128+E129+E130+E131</f>
        <v>9500</v>
      </c>
      <c r="F127" s="96">
        <f>F128+F129+F130+F131</f>
        <v>9500</v>
      </c>
    </row>
    <row r="128" spans="1:6" s="31" customFormat="1" ht="15">
      <c r="A128" s="97">
        <v>4210</v>
      </c>
      <c r="B128" s="100" t="s">
        <v>30</v>
      </c>
      <c r="C128" s="125"/>
      <c r="D128" s="138"/>
      <c r="E128" s="108"/>
      <c r="F128" s="201">
        <v>1400</v>
      </c>
    </row>
    <row r="129" spans="1:6" s="31" customFormat="1" ht="15">
      <c r="A129" s="97">
        <v>4300</v>
      </c>
      <c r="B129" s="105" t="s">
        <v>11</v>
      </c>
      <c r="C129" s="125"/>
      <c r="D129" s="138"/>
      <c r="E129" s="108">
        <v>9500</v>
      </c>
      <c r="F129" s="149"/>
    </row>
    <row r="130" spans="1:6" s="31" customFormat="1" ht="15">
      <c r="A130" s="97">
        <v>4410</v>
      </c>
      <c r="B130" s="100" t="s">
        <v>24</v>
      </c>
      <c r="C130" s="125"/>
      <c r="D130" s="138"/>
      <c r="E130" s="108"/>
      <c r="F130" s="149">
        <v>2650</v>
      </c>
    </row>
    <row r="131" spans="1:6" s="31" customFormat="1" ht="29.25" customHeight="1">
      <c r="A131" s="97">
        <v>4700</v>
      </c>
      <c r="B131" s="100" t="s">
        <v>176</v>
      </c>
      <c r="C131" s="125"/>
      <c r="D131" s="138"/>
      <c r="E131" s="108"/>
      <c r="F131" s="149">
        <v>5450</v>
      </c>
    </row>
    <row r="132" spans="1:6" s="31" customFormat="1" ht="14.25">
      <c r="A132" s="109">
        <v>85495</v>
      </c>
      <c r="B132" s="95" t="s">
        <v>7</v>
      </c>
      <c r="C132" s="234"/>
      <c r="D132" s="139"/>
      <c r="E132" s="111">
        <f>SUM(E133:E136)</f>
        <v>38500</v>
      </c>
      <c r="F132" s="96">
        <f>SUM(F133:F136)</f>
        <v>39820</v>
      </c>
    </row>
    <row r="133" spans="1:6" s="31" customFormat="1" ht="26.25" customHeight="1">
      <c r="A133" s="339">
        <v>3040</v>
      </c>
      <c r="B133" s="354" t="s">
        <v>201</v>
      </c>
      <c r="C133" s="355"/>
      <c r="D133" s="352"/>
      <c r="E133" s="343"/>
      <c r="F133" s="356">
        <v>3500</v>
      </c>
    </row>
    <row r="134" spans="1:6" s="31" customFormat="1" ht="30">
      <c r="A134" s="97">
        <v>4010</v>
      </c>
      <c r="B134" s="100" t="s">
        <v>53</v>
      </c>
      <c r="C134" s="125"/>
      <c r="D134" s="138"/>
      <c r="E134" s="108"/>
      <c r="F134" s="149">
        <v>1320</v>
      </c>
    </row>
    <row r="135" spans="1:6" s="31" customFormat="1" ht="15">
      <c r="A135" s="97">
        <v>4210</v>
      </c>
      <c r="B135" s="100" t="s">
        <v>30</v>
      </c>
      <c r="C135" s="125"/>
      <c r="D135" s="138"/>
      <c r="E135" s="108">
        <v>3500</v>
      </c>
      <c r="F135" s="149"/>
    </row>
    <row r="136" spans="1:6" s="31" customFormat="1" ht="30">
      <c r="A136" s="97">
        <v>6050</v>
      </c>
      <c r="B136" s="226" t="s">
        <v>43</v>
      </c>
      <c r="C136" s="105"/>
      <c r="D136" s="138"/>
      <c r="E136" s="108">
        <v>35000</v>
      </c>
      <c r="F136" s="149">
        <f>SUM(F137:F138)</f>
        <v>35000</v>
      </c>
    </row>
    <row r="137" spans="1:6" s="270" customFormat="1" ht="25.5">
      <c r="A137" s="123"/>
      <c r="B137" s="271" t="s">
        <v>174</v>
      </c>
      <c r="C137" s="272"/>
      <c r="D137" s="266"/>
      <c r="E137" s="106"/>
      <c r="F137" s="187">
        <v>15000</v>
      </c>
    </row>
    <row r="138" spans="1:6" s="270" customFormat="1" ht="26.25" thickBot="1">
      <c r="A138" s="123"/>
      <c r="B138" s="271" t="s">
        <v>175</v>
      </c>
      <c r="C138" s="273"/>
      <c r="D138" s="266"/>
      <c r="E138" s="106"/>
      <c r="F138" s="187">
        <v>20000</v>
      </c>
    </row>
    <row r="139" spans="1:6" s="2" customFormat="1" ht="43.5" customHeight="1" thickBot="1" thickTop="1">
      <c r="A139" s="117">
        <v>900</v>
      </c>
      <c r="B139" s="202" t="s">
        <v>44</v>
      </c>
      <c r="C139" s="203" t="s">
        <v>45</v>
      </c>
      <c r="D139" s="204"/>
      <c r="E139" s="104">
        <f>E140</f>
        <v>77165</v>
      </c>
      <c r="F139" s="199">
        <f>F140</f>
        <v>458030</v>
      </c>
    </row>
    <row r="140" spans="1:6" s="2" customFormat="1" ht="29.25" customHeight="1" thickTop="1">
      <c r="A140" s="118">
        <v>90001</v>
      </c>
      <c r="B140" s="205" t="s">
        <v>65</v>
      </c>
      <c r="C140" s="206"/>
      <c r="D140" s="207"/>
      <c r="E140" s="103">
        <f>SUM(E141:E141)</f>
        <v>77165</v>
      </c>
      <c r="F140" s="200">
        <f>SUM(F141)</f>
        <v>458030</v>
      </c>
    </row>
    <row r="141" spans="1:6" s="279" customFormat="1" ht="17.25" customHeight="1">
      <c r="A141" s="329"/>
      <c r="B141" s="305" t="s">
        <v>67</v>
      </c>
      <c r="C141" s="330"/>
      <c r="D141" s="331"/>
      <c r="E141" s="277">
        <f>SUM(E142:E144)</f>
        <v>77165</v>
      </c>
      <c r="F141" s="278">
        <f>SUM(F142:F144)</f>
        <v>458030</v>
      </c>
    </row>
    <row r="142" spans="1:6" s="2" customFormat="1" ht="16.5" customHeight="1">
      <c r="A142" s="97">
        <v>4300</v>
      </c>
      <c r="B142" s="154" t="s">
        <v>11</v>
      </c>
      <c r="C142" s="155"/>
      <c r="D142" s="156"/>
      <c r="E142" s="108"/>
      <c r="F142" s="149">
        <v>457880</v>
      </c>
    </row>
    <row r="143" spans="1:6" s="2" customFormat="1" ht="19.5" customHeight="1">
      <c r="A143" s="97">
        <v>4430</v>
      </c>
      <c r="B143" s="154" t="s">
        <v>68</v>
      </c>
      <c r="C143" s="155"/>
      <c r="D143" s="156"/>
      <c r="E143" s="108">
        <v>77165</v>
      </c>
      <c r="F143" s="149"/>
    </row>
    <row r="144" spans="1:6" s="2" customFormat="1" ht="16.5" customHeight="1" thickBot="1">
      <c r="A144" s="67">
        <v>4580</v>
      </c>
      <c r="B144" s="90" t="s">
        <v>66</v>
      </c>
      <c r="C144" s="23"/>
      <c r="D144" s="54"/>
      <c r="E144" s="56"/>
      <c r="F144" s="53">
        <v>150</v>
      </c>
    </row>
    <row r="145" spans="1:6" s="2" customFormat="1" ht="45" customHeight="1" thickBot="1" thickTop="1">
      <c r="A145" s="72">
        <v>921</v>
      </c>
      <c r="B145" s="208" t="s">
        <v>19</v>
      </c>
      <c r="C145" s="82" t="s">
        <v>20</v>
      </c>
      <c r="D145" s="144">
        <f>D149</f>
        <v>25000</v>
      </c>
      <c r="E145" s="58">
        <f>E149+E146</f>
        <v>76299</v>
      </c>
      <c r="F145" s="52">
        <f>F149+F146</f>
        <v>101299</v>
      </c>
    </row>
    <row r="146" spans="1:6" s="2" customFormat="1" ht="17.25" customHeight="1" thickTop="1">
      <c r="A146" s="88">
        <v>92106</v>
      </c>
      <c r="B146" s="224" t="s">
        <v>78</v>
      </c>
      <c r="C146" s="120"/>
      <c r="D146" s="151"/>
      <c r="E146" s="60">
        <f>E148</f>
        <v>76299</v>
      </c>
      <c r="F146" s="79">
        <f>F147</f>
        <v>76299</v>
      </c>
    </row>
    <row r="147" spans="1:6" s="2" customFormat="1" ht="30" customHeight="1">
      <c r="A147" s="97">
        <v>6050</v>
      </c>
      <c r="B147" s="154" t="s">
        <v>43</v>
      </c>
      <c r="C147" s="107"/>
      <c r="D147" s="138"/>
      <c r="E147" s="108"/>
      <c r="F147" s="99">
        <v>76299</v>
      </c>
    </row>
    <row r="148" spans="1:6" s="2" customFormat="1" ht="26.25" customHeight="1">
      <c r="A148" s="97">
        <v>6059</v>
      </c>
      <c r="B148" s="154" t="s">
        <v>43</v>
      </c>
      <c r="C148" s="107"/>
      <c r="D148" s="138"/>
      <c r="E148" s="108">
        <v>76299</v>
      </c>
      <c r="F148" s="99"/>
    </row>
    <row r="149" spans="1:6" s="2" customFormat="1" ht="15.75" customHeight="1">
      <c r="A149" s="89">
        <v>92116</v>
      </c>
      <c r="B149" s="122" t="s">
        <v>60</v>
      </c>
      <c r="C149" s="70"/>
      <c r="D149" s="366">
        <f>D150</f>
        <v>25000</v>
      </c>
      <c r="E149" s="55"/>
      <c r="F149" s="93">
        <f>F150+F151</f>
        <v>25000</v>
      </c>
    </row>
    <row r="150" spans="1:6" s="2" customFormat="1" ht="73.5" customHeight="1">
      <c r="A150" s="69">
        <v>2320</v>
      </c>
      <c r="B150" s="119" t="s">
        <v>180</v>
      </c>
      <c r="C150" s="71"/>
      <c r="D150" s="198">
        <v>25000</v>
      </c>
      <c r="E150" s="59"/>
      <c r="F150" s="76"/>
    </row>
    <row r="151" spans="1:6" s="2" customFormat="1" ht="32.25" customHeight="1" thickBot="1">
      <c r="A151" s="97">
        <v>2480</v>
      </c>
      <c r="B151" s="154" t="s">
        <v>38</v>
      </c>
      <c r="C151" s="155"/>
      <c r="D151" s="156"/>
      <c r="E151" s="108"/>
      <c r="F151" s="129">
        <v>25000</v>
      </c>
    </row>
    <row r="152" spans="1:6" s="44" customFormat="1" ht="20.25" customHeight="1" thickBot="1" thickTop="1">
      <c r="A152" s="42"/>
      <c r="B152" s="43" t="s">
        <v>8</v>
      </c>
      <c r="C152" s="85"/>
      <c r="D152" s="192">
        <f>D26+D30+D94+D139+D145</f>
        <v>25000</v>
      </c>
      <c r="E152" s="332">
        <f>E11+E26+E30+E94+E105+E110+E139+E145</f>
        <v>3422589</v>
      </c>
      <c r="F152" s="333">
        <f>F11+F26+F30+F94+F105+F110+F139+F145</f>
        <v>5012284</v>
      </c>
    </row>
    <row r="153" spans="1:6" s="50" customFormat="1" ht="0.75" customHeight="1" hidden="1" thickBot="1" thickTop="1">
      <c r="A153" s="51"/>
      <c r="B153" s="48" t="s">
        <v>18</v>
      </c>
      <c r="C153" s="83"/>
      <c r="D153" s="127"/>
      <c r="E153" s="62">
        <f>F152-E152</f>
        <v>1589695</v>
      </c>
      <c r="F153" s="49"/>
    </row>
    <row r="154" spans="1:6" s="148" customFormat="1" ht="20.25" customHeight="1" thickBot="1" thickTop="1">
      <c r="A154" s="145"/>
      <c r="B154" s="146" t="s">
        <v>18</v>
      </c>
      <c r="C154" s="147"/>
      <c r="D154" s="193"/>
      <c r="E154" s="387">
        <f>F152-E152</f>
        <v>1589695</v>
      </c>
      <c r="F154" s="388"/>
    </row>
    <row r="155" s="16" customFormat="1" ht="13.5" thickTop="1"/>
  </sheetData>
  <mergeCells count="1">
    <mergeCell ref="E154:F154"/>
  </mergeCells>
  <printOptions horizontalCentered="1"/>
  <pageMargins left="0.3937007874015748" right="0" top="0.984251968503937" bottom="0.5905511811023623" header="0.5118110236220472" footer="0"/>
  <pageSetup firstPageNumber="9" useFirstPageNumber="1" horizontalDpi="600" verticalDpi="600" orientation="portrait" paperSize="9" r:id="rId1"/>
  <headerFooter alignWithMargins="0">
    <oddHeader>&amp;C&amp;"Times New Roman CE,Normalny"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5"/>
  <sheetViews>
    <sheetView workbookViewId="0" topLeftCell="A1">
      <selection activeCell="B13" sqref="B13"/>
    </sheetView>
  </sheetViews>
  <sheetFormatPr defaultColWidth="9.00390625" defaultRowHeight="12.75"/>
  <cols>
    <col min="1" max="1" width="7.75390625" style="1" customWidth="1"/>
    <col min="2" max="2" width="33.625" style="1" customWidth="1"/>
    <col min="3" max="3" width="6.75390625" style="1" customWidth="1"/>
    <col min="4" max="6" width="13.75390625" style="1" customWidth="1"/>
    <col min="7" max="16384" width="10.00390625" style="1" customWidth="1"/>
  </cols>
  <sheetData>
    <row r="1" spans="5:7" s="11" customFormat="1" ht="14.25" customHeight="1">
      <c r="E1" s="10" t="s">
        <v>17</v>
      </c>
      <c r="F1" s="10"/>
      <c r="G1" s="10"/>
    </row>
    <row r="2" spans="1:7" s="11" customFormat="1" ht="14.25" customHeight="1">
      <c r="A2" s="26"/>
      <c r="B2" s="27"/>
      <c r="C2" s="8"/>
      <c r="D2" s="8"/>
      <c r="E2" s="22" t="s">
        <v>222</v>
      </c>
      <c r="F2" s="22"/>
      <c r="G2" s="10"/>
    </row>
    <row r="3" spans="1:7" s="11" customFormat="1" ht="14.25" customHeight="1">
      <c r="A3" s="26"/>
      <c r="B3" s="27"/>
      <c r="C3" s="8"/>
      <c r="D3" s="8"/>
      <c r="E3" s="22" t="s">
        <v>14</v>
      </c>
      <c r="F3" s="22"/>
      <c r="G3" s="10"/>
    </row>
    <row r="4" spans="1:7" s="11" customFormat="1" ht="14.25" customHeight="1">
      <c r="A4" s="26"/>
      <c r="B4" s="27"/>
      <c r="C4" s="8"/>
      <c r="D4" s="8"/>
      <c r="E4" s="22" t="s">
        <v>224</v>
      </c>
      <c r="F4" s="22"/>
      <c r="G4" s="10"/>
    </row>
    <row r="5" spans="1:7" s="11" customFormat="1" ht="9.75" customHeight="1">
      <c r="A5" s="26"/>
      <c r="B5" s="27"/>
      <c r="C5" s="8"/>
      <c r="D5" s="8"/>
      <c r="E5" s="8"/>
      <c r="F5" s="22"/>
      <c r="G5" s="10"/>
    </row>
    <row r="6" spans="1:7" s="11" customFormat="1" ht="72.75" customHeight="1">
      <c r="A6" s="6" t="s">
        <v>221</v>
      </c>
      <c r="B6" s="7"/>
      <c r="C6" s="8"/>
      <c r="D6" s="8"/>
      <c r="E6" s="8"/>
      <c r="F6" s="9"/>
      <c r="G6" s="10"/>
    </row>
    <row r="7" spans="1:7" s="11" customFormat="1" ht="15.75" customHeight="1" thickBot="1">
      <c r="A7" s="6"/>
      <c r="B7" s="7"/>
      <c r="C7" s="8"/>
      <c r="D7" s="8"/>
      <c r="E7" s="8"/>
      <c r="F7" s="9" t="s">
        <v>10</v>
      </c>
      <c r="G7" s="10"/>
    </row>
    <row r="8" spans="1:6" s="12" customFormat="1" ht="25.5">
      <c r="A8" s="17" t="s">
        <v>0</v>
      </c>
      <c r="B8" s="30" t="s">
        <v>1</v>
      </c>
      <c r="C8" s="18" t="s">
        <v>2</v>
      </c>
      <c r="D8" s="142" t="s">
        <v>16</v>
      </c>
      <c r="E8" s="389" t="s">
        <v>3</v>
      </c>
      <c r="F8" s="390"/>
    </row>
    <row r="9" spans="1:6" s="12" customFormat="1" ht="15.75" customHeight="1">
      <c r="A9" s="13" t="s">
        <v>4</v>
      </c>
      <c r="B9" s="14"/>
      <c r="C9" s="15" t="s">
        <v>5</v>
      </c>
      <c r="D9" s="153" t="s">
        <v>6</v>
      </c>
      <c r="E9" s="57" t="s">
        <v>9</v>
      </c>
      <c r="F9" s="33" t="s">
        <v>6</v>
      </c>
    </row>
    <row r="10" spans="1:6" s="21" customFormat="1" ht="10.5" customHeight="1" thickBot="1">
      <c r="A10" s="19">
        <v>1</v>
      </c>
      <c r="B10" s="20">
        <v>2</v>
      </c>
      <c r="C10" s="20">
        <v>3</v>
      </c>
      <c r="D10" s="66">
        <v>4</v>
      </c>
      <c r="E10" s="372">
        <v>5</v>
      </c>
      <c r="F10" s="196">
        <v>6</v>
      </c>
    </row>
    <row r="11" spans="1:6" s="31" customFormat="1" ht="15.75" thickBot="1" thickTop="1">
      <c r="A11" s="41" t="s">
        <v>26</v>
      </c>
      <c r="B11" s="40" t="s">
        <v>27</v>
      </c>
      <c r="C11" s="39" t="s">
        <v>29</v>
      </c>
      <c r="D11" s="377"/>
      <c r="E11" s="58">
        <f>E12</f>
        <v>47150</v>
      </c>
      <c r="F11" s="52">
        <f>F12</f>
        <v>47150</v>
      </c>
    </row>
    <row r="12" spans="1:6" s="2" customFormat="1" ht="17.25" customHeight="1" thickTop="1">
      <c r="A12" s="74" t="s">
        <v>113</v>
      </c>
      <c r="B12" s="86" t="s">
        <v>181</v>
      </c>
      <c r="C12" s="84"/>
      <c r="D12" s="378"/>
      <c r="E12" s="60">
        <f>E13+E14+E15+E16</f>
        <v>47150</v>
      </c>
      <c r="F12" s="79">
        <f>F13+F14+F15+F16</f>
        <v>47150</v>
      </c>
    </row>
    <row r="13" spans="1:6" s="2" customFormat="1" ht="30">
      <c r="A13" s="69">
        <v>4010</v>
      </c>
      <c r="B13" s="241" t="s">
        <v>53</v>
      </c>
      <c r="C13" s="23"/>
      <c r="D13" s="379"/>
      <c r="E13" s="56">
        <v>46350</v>
      </c>
      <c r="F13" s="99"/>
    </row>
    <row r="14" spans="1:6" s="2" customFormat="1" ht="15">
      <c r="A14" s="67">
        <v>4040</v>
      </c>
      <c r="B14" s="241" t="s">
        <v>62</v>
      </c>
      <c r="C14" s="23"/>
      <c r="D14" s="379"/>
      <c r="E14" s="56"/>
      <c r="F14" s="99">
        <v>47000</v>
      </c>
    </row>
    <row r="15" spans="1:6" s="2" customFormat="1" ht="15">
      <c r="A15" s="67">
        <v>4110</v>
      </c>
      <c r="B15" s="241" t="s">
        <v>48</v>
      </c>
      <c r="C15" s="23"/>
      <c r="D15" s="379"/>
      <c r="E15" s="56"/>
      <c r="F15" s="99">
        <v>150</v>
      </c>
    </row>
    <row r="16" spans="1:6" s="2" customFormat="1" ht="15.75" thickBot="1">
      <c r="A16" s="67">
        <v>4120</v>
      </c>
      <c r="B16" s="154" t="s">
        <v>49</v>
      </c>
      <c r="C16" s="23"/>
      <c r="D16" s="379"/>
      <c r="E16" s="56">
        <v>800</v>
      </c>
      <c r="F16" s="99"/>
    </row>
    <row r="17" spans="1:6" s="2" customFormat="1" ht="15.75" customHeight="1" thickBot="1" thickTop="1">
      <c r="A17" s="117">
        <v>852</v>
      </c>
      <c r="B17" s="202" t="s">
        <v>47</v>
      </c>
      <c r="C17" s="203" t="s">
        <v>20</v>
      </c>
      <c r="D17" s="386">
        <f>D18+D25+D29</f>
        <v>2000</v>
      </c>
      <c r="E17" s="104">
        <f>E18+E25</f>
        <v>16470</v>
      </c>
      <c r="F17" s="113">
        <f>F18+F25+F29</f>
        <v>18470</v>
      </c>
    </row>
    <row r="18" spans="1:6" s="2" customFormat="1" ht="18.75" customHeight="1" thickTop="1">
      <c r="A18" s="118">
        <v>85203</v>
      </c>
      <c r="B18" s="205" t="s">
        <v>115</v>
      </c>
      <c r="C18" s="206"/>
      <c r="D18" s="380"/>
      <c r="E18" s="103">
        <f>E19+E22</f>
        <v>4970</v>
      </c>
      <c r="F18" s="115">
        <f>F19+F22</f>
        <v>4970</v>
      </c>
    </row>
    <row r="19" spans="1:6" s="279" customFormat="1" ht="13.5" customHeight="1">
      <c r="A19" s="243"/>
      <c r="B19" s="305" t="s">
        <v>184</v>
      </c>
      <c r="C19" s="244"/>
      <c r="D19" s="381"/>
      <c r="E19" s="277">
        <v>570</v>
      </c>
      <c r="F19" s="306">
        <f>F20+F21</f>
        <v>570</v>
      </c>
    </row>
    <row r="20" spans="1:6" s="2" customFormat="1" ht="16.5" customHeight="1">
      <c r="A20" s="97">
        <v>4210</v>
      </c>
      <c r="B20" s="154" t="s">
        <v>30</v>
      </c>
      <c r="C20" s="155"/>
      <c r="D20" s="382"/>
      <c r="E20" s="108">
        <v>570</v>
      </c>
      <c r="F20" s="99"/>
    </row>
    <row r="21" spans="1:6" s="2" customFormat="1" ht="18.75" customHeight="1">
      <c r="A21" s="97">
        <v>4350</v>
      </c>
      <c r="B21" s="154" t="s">
        <v>116</v>
      </c>
      <c r="C21" s="155"/>
      <c r="D21" s="382"/>
      <c r="E21" s="108"/>
      <c r="F21" s="99">
        <v>570</v>
      </c>
    </row>
    <row r="22" spans="1:6" s="279" customFormat="1" ht="13.5" customHeight="1">
      <c r="A22" s="243"/>
      <c r="B22" s="305" t="s">
        <v>185</v>
      </c>
      <c r="C22" s="244"/>
      <c r="D22" s="381"/>
      <c r="E22" s="277">
        <f>SUM(E23:E24)</f>
        <v>4400</v>
      </c>
      <c r="F22" s="306">
        <f>SUM(F23:F24)</f>
        <v>4400</v>
      </c>
    </row>
    <row r="23" spans="1:6" s="2" customFormat="1" ht="13.5" customHeight="1">
      <c r="A23" s="97">
        <v>4170</v>
      </c>
      <c r="B23" s="154" t="s">
        <v>50</v>
      </c>
      <c r="C23" s="155"/>
      <c r="D23" s="382"/>
      <c r="E23" s="108">
        <v>4400</v>
      </c>
      <c r="F23" s="99"/>
    </row>
    <row r="24" spans="1:6" s="2" customFormat="1" ht="14.25" customHeight="1">
      <c r="A24" s="97">
        <v>4300</v>
      </c>
      <c r="B24" s="154" t="s">
        <v>11</v>
      </c>
      <c r="C24" s="155"/>
      <c r="D24" s="382"/>
      <c r="E24" s="108"/>
      <c r="F24" s="99">
        <v>4400</v>
      </c>
    </row>
    <row r="25" spans="1:6" s="2" customFormat="1" ht="63" customHeight="1">
      <c r="A25" s="109">
        <v>85212</v>
      </c>
      <c r="B25" s="141" t="s">
        <v>183</v>
      </c>
      <c r="C25" s="116"/>
      <c r="D25" s="383"/>
      <c r="E25" s="111">
        <f>E26+E27+E28</f>
        <v>11500</v>
      </c>
      <c r="F25" s="96">
        <f>F26+F27+F28</f>
        <v>11500</v>
      </c>
    </row>
    <row r="26" spans="1:6" s="2" customFormat="1" ht="16.5" customHeight="1">
      <c r="A26" s="97">
        <v>4040</v>
      </c>
      <c r="B26" s="154" t="s">
        <v>62</v>
      </c>
      <c r="C26" s="155"/>
      <c r="D26" s="382"/>
      <c r="E26" s="108">
        <v>4450</v>
      </c>
      <c r="F26" s="99"/>
    </row>
    <row r="27" spans="1:6" s="2" customFormat="1" ht="16.5" customHeight="1">
      <c r="A27" s="97">
        <v>4210</v>
      </c>
      <c r="B27" s="154" t="s">
        <v>30</v>
      </c>
      <c r="C27" s="155"/>
      <c r="D27" s="382"/>
      <c r="E27" s="108">
        <v>7050</v>
      </c>
      <c r="F27" s="99"/>
    </row>
    <row r="28" spans="1:6" s="2" customFormat="1" ht="16.5" customHeight="1">
      <c r="A28" s="97">
        <v>4270</v>
      </c>
      <c r="B28" s="154" t="s">
        <v>51</v>
      </c>
      <c r="C28" s="155"/>
      <c r="D28" s="382"/>
      <c r="E28" s="108"/>
      <c r="F28" s="99">
        <v>11500</v>
      </c>
    </row>
    <row r="29" spans="1:6" s="2" customFormat="1" ht="15.75" customHeight="1">
      <c r="A29" s="367">
        <v>85278</v>
      </c>
      <c r="B29" s="369" t="s">
        <v>220</v>
      </c>
      <c r="C29" s="368"/>
      <c r="D29" s="366">
        <f>SUM(D30:D31)</f>
        <v>2000</v>
      </c>
      <c r="E29" s="111"/>
      <c r="F29" s="96">
        <f>SUM(F30:F31)</f>
        <v>2000</v>
      </c>
    </row>
    <row r="30" spans="1:6" s="2" customFormat="1" ht="75">
      <c r="A30" s="228">
        <v>2010</v>
      </c>
      <c r="B30" s="126" t="s">
        <v>219</v>
      </c>
      <c r="C30" s="371"/>
      <c r="D30" s="373">
        <v>2000</v>
      </c>
      <c r="E30" s="108"/>
      <c r="F30" s="99"/>
    </row>
    <row r="31" spans="1:6" s="2" customFormat="1" ht="16.5" customHeight="1" thickBot="1">
      <c r="A31" s="230">
        <v>3110</v>
      </c>
      <c r="B31" s="370" t="s">
        <v>119</v>
      </c>
      <c r="C31" s="242"/>
      <c r="D31" s="382"/>
      <c r="E31" s="108"/>
      <c r="F31" s="99">
        <v>2000</v>
      </c>
    </row>
    <row r="32" spans="1:6" s="44" customFormat="1" ht="21.75" customHeight="1" thickBot="1" thickTop="1">
      <c r="A32" s="42"/>
      <c r="B32" s="43" t="s">
        <v>8</v>
      </c>
      <c r="C32" s="85"/>
      <c r="D32" s="165">
        <f>D17+D11</f>
        <v>2000</v>
      </c>
      <c r="E32" s="140">
        <f>E11+E17</f>
        <v>63620</v>
      </c>
      <c r="F32" s="159">
        <f>F11+F17</f>
        <v>65620</v>
      </c>
    </row>
    <row r="33" spans="1:6" ht="17.25" thickBot="1" thickTop="1">
      <c r="A33" s="374"/>
      <c r="B33" s="48" t="s">
        <v>18</v>
      </c>
      <c r="C33" s="375"/>
      <c r="D33" s="384"/>
      <c r="E33" s="385">
        <f>F32-E32</f>
        <v>2000</v>
      </c>
      <c r="F33" s="376"/>
    </row>
    <row r="34" ht="16.5" thickTop="1"/>
    <row r="35" ht="15.75">
      <c r="B35" s="63"/>
    </row>
  </sheetData>
  <mergeCells count="1">
    <mergeCell ref="E8:F8"/>
  </mergeCells>
  <printOptions horizontalCentered="1"/>
  <pageMargins left="0" right="0" top="0.7874015748031497" bottom="0.3937007874015748" header="0.5118110236220472" footer="0"/>
  <pageSetup firstPageNumber="14" useFirstPageNumber="1" horizontalDpi="600" verticalDpi="600" orientation="portrait" paperSize="9" r:id="rId1"/>
  <headerFooter alignWithMargins="0">
    <oddHeader>&amp;C&amp;"Times New Roman CE,Normalny"&amp;P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27"/>
  <sheetViews>
    <sheetView workbookViewId="0" topLeftCell="A1">
      <selection activeCell="D12" sqref="D12"/>
    </sheetView>
  </sheetViews>
  <sheetFormatPr defaultColWidth="9.00390625" defaultRowHeight="12.75"/>
  <cols>
    <col min="1" max="1" width="7.75390625" style="1" customWidth="1"/>
    <col min="2" max="2" width="31.125" style="289" customWidth="1"/>
    <col min="3" max="3" width="6.75390625" style="1" customWidth="1"/>
    <col min="4" max="6" width="13.375" style="1" customWidth="1"/>
    <col min="7" max="16384" width="10.00390625" style="1" customWidth="1"/>
  </cols>
  <sheetData>
    <row r="1" spans="2:7" s="11" customFormat="1" ht="14.25" customHeight="1">
      <c r="B1" s="286"/>
      <c r="D1" s="10"/>
      <c r="E1" s="10" t="s">
        <v>187</v>
      </c>
      <c r="F1" s="10"/>
      <c r="G1" s="10"/>
    </row>
    <row r="2" spans="1:7" s="11" customFormat="1" ht="14.25" customHeight="1">
      <c r="A2" s="26"/>
      <c r="B2" s="291"/>
      <c r="C2" s="8"/>
      <c r="D2" s="22"/>
      <c r="E2" s="22" t="s">
        <v>225</v>
      </c>
      <c r="F2" s="22"/>
      <c r="G2" s="10"/>
    </row>
    <row r="3" spans="1:7" s="11" customFormat="1" ht="14.25" customHeight="1">
      <c r="A3" s="26"/>
      <c r="B3" s="291"/>
      <c r="C3" s="8"/>
      <c r="D3" s="22"/>
      <c r="E3" s="22" t="s">
        <v>14</v>
      </c>
      <c r="F3" s="22"/>
      <c r="G3" s="10"/>
    </row>
    <row r="4" spans="1:7" s="11" customFormat="1" ht="14.25" customHeight="1">
      <c r="A4" s="26"/>
      <c r="B4" s="291"/>
      <c r="C4" s="8"/>
      <c r="D4" s="22"/>
      <c r="E4" s="22" t="s">
        <v>224</v>
      </c>
      <c r="F4" s="22"/>
      <c r="G4" s="10"/>
    </row>
    <row r="5" spans="1:7" s="11" customFormat="1" ht="71.25" customHeight="1">
      <c r="A5" s="6" t="s">
        <v>217</v>
      </c>
      <c r="B5" s="7"/>
      <c r="C5" s="8"/>
      <c r="D5" s="8"/>
      <c r="E5" s="8"/>
      <c r="F5" s="9"/>
      <c r="G5" s="10"/>
    </row>
    <row r="6" spans="1:7" s="11" customFormat="1" ht="14.25" customHeight="1" thickBot="1">
      <c r="A6" s="6"/>
      <c r="B6" s="291"/>
      <c r="C6" s="8"/>
      <c r="D6" s="8"/>
      <c r="E6" s="8"/>
      <c r="F6" s="9" t="s">
        <v>10</v>
      </c>
      <c r="G6" s="10"/>
    </row>
    <row r="7" spans="1:6" s="12" customFormat="1" ht="33">
      <c r="A7" s="17" t="s">
        <v>0</v>
      </c>
      <c r="B7" s="292" t="s">
        <v>1</v>
      </c>
      <c r="C7" s="18" t="s">
        <v>2</v>
      </c>
      <c r="D7" s="142" t="s">
        <v>16</v>
      </c>
      <c r="E7" s="294" t="s">
        <v>3</v>
      </c>
      <c r="F7" s="294"/>
    </row>
    <row r="8" spans="1:6" s="12" customFormat="1" ht="15.75" customHeight="1">
      <c r="A8" s="13" t="s">
        <v>4</v>
      </c>
      <c r="B8" s="293"/>
      <c r="C8" s="15" t="s">
        <v>5</v>
      </c>
      <c r="D8" s="153" t="s">
        <v>6</v>
      </c>
      <c r="E8" s="168" t="s">
        <v>9</v>
      </c>
      <c r="F8" s="33" t="s">
        <v>6</v>
      </c>
    </row>
    <row r="9" spans="1:6" s="21" customFormat="1" ht="10.5" customHeight="1" thickBot="1">
      <c r="A9" s="19">
        <v>1</v>
      </c>
      <c r="B9" s="287">
        <v>2</v>
      </c>
      <c r="C9" s="29">
        <v>3</v>
      </c>
      <c r="D9" s="281">
        <v>4</v>
      </c>
      <c r="E9" s="295">
        <v>5</v>
      </c>
      <c r="F9" s="167">
        <v>6</v>
      </c>
    </row>
    <row r="10" spans="1:6" s="21" customFormat="1" ht="31.5" customHeight="1" thickBot="1" thickTop="1">
      <c r="A10" s="117">
        <v>700</v>
      </c>
      <c r="B10" s="232" t="s">
        <v>39</v>
      </c>
      <c r="C10" s="112" t="s">
        <v>58</v>
      </c>
      <c r="D10" s="283"/>
      <c r="E10" s="299">
        <f>SUM(E11)</f>
        <v>8100</v>
      </c>
      <c r="F10" s="215">
        <f>SUM(F11)</f>
        <v>8100</v>
      </c>
    </row>
    <row r="11" spans="1:6" s="21" customFormat="1" ht="27" customHeight="1" thickTop="1">
      <c r="A11" s="118">
        <v>70005</v>
      </c>
      <c r="B11" s="239" t="s">
        <v>57</v>
      </c>
      <c r="C11" s="282"/>
      <c r="D11" s="284"/>
      <c r="E11" s="300">
        <f>SUM(E12:E17)</f>
        <v>8100</v>
      </c>
      <c r="F11" s="275">
        <f>SUM(F12:F17)</f>
        <v>8100</v>
      </c>
    </row>
    <row r="12" spans="1:6" s="21" customFormat="1" ht="17.25" customHeight="1">
      <c r="A12" s="97">
        <v>4170</v>
      </c>
      <c r="B12" s="100" t="s">
        <v>50</v>
      </c>
      <c r="C12" s="107"/>
      <c r="D12" s="281"/>
      <c r="E12" s="297">
        <v>3500</v>
      </c>
      <c r="F12" s="129"/>
    </row>
    <row r="13" spans="1:6" s="190" customFormat="1" ht="33" customHeight="1">
      <c r="A13" s="97">
        <v>4240</v>
      </c>
      <c r="B13" s="226" t="s">
        <v>55</v>
      </c>
      <c r="C13" s="285"/>
      <c r="D13" s="143"/>
      <c r="E13" s="297">
        <v>1600</v>
      </c>
      <c r="F13" s="129"/>
    </row>
    <row r="14" spans="1:6" s="190" customFormat="1" ht="31.5" customHeight="1">
      <c r="A14" s="97">
        <v>4390</v>
      </c>
      <c r="B14" s="246" t="s">
        <v>84</v>
      </c>
      <c r="C14" s="285"/>
      <c r="D14" s="143"/>
      <c r="E14" s="297"/>
      <c r="F14" s="129">
        <v>2100</v>
      </c>
    </row>
    <row r="15" spans="1:6" s="190" customFormat="1" ht="33" customHeight="1">
      <c r="A15" s="97">
        <v>4520</v>
      </c>
      <c r="B15" s="226" t="s">
        <v>186</v>
      </c>
      <c r="C15" s="285"/>
      <c r="D15" s="143"/>
      <c r="E15" s="297"/>
      <c r="F15" s="129">
        <v>105</v>
      </c>
    </row>
    <row r="16" spans="1:6" s="190" customFormat="1" ht="30.75" customHeight="1">
      <c r="A16" s="97">
        <v>4610</v>
      </c>
      <c r="B16" s="226" t="s">
        <v>70</v>
      </c>
      <c r="C16" s="285"/>
      <c r="D16" s="143"/>
      <c r="E16" s="297"/>
      <c r="F16" s="129">
        <v>5895</v>
      </c>
    </row>
    <row r="17" spans="1:6" s="190" customFormat="1" ht="31.5" customHeight="1" thickBot="1">
      <c r="A17" s="97">
        <v>4700</v>
      </c>
      <c r="B17" s="226" t="s">
        <v>85</v>
      </c>
      <c r="C17" s="285"/>
      <c r="D17" s="143"/>
      <c r="E17" s="297">
        <v>3000</v>
      </c>
      <c r="F17" s="129"/>
    </row>
    <row r="18" spans="1:6" s="31" customFormat="1" ht="17.25" customHeight="1" thickBot="1" thickTop="1">
      <c r="A18" s="249">
        <v>852</v>
      </c>
      <c r="B18" s="250" t="s">
        <v>47</v>
      </c>
      <c r="C18" s="251" t="s">
        <v>20</v>
      </c>
      <c r="D18" s="192">
        <f>SUM(D19)</f>
        <v>22500</v>
      </c>
      <c r="E18" s="280"/>
      <c r="F18" s="247">
        <f>F19</f>
        <v>22500</v>
      </c>
    </row>
    <row r="19" spans="1:6" s="2" customFormat="1" ht="56.25" customHeight="1" thickTop="1">
      <c r="A19" s="252" t="s">
        <v>121</v>
      </c>
      <c r="B19" s="253" t="s">
        <v>122</v>
      </c>
      <c r="C19" s="254"/>
      <c r="D19" s="151">
        <f>SUM(D20:D22)</f>
        <v>22500</v>
      </c>
      <c r="E19" s="296"/>
      <c r="F19" s="248">
        <f>SUM(F20:F23)</f>
        <v>22500</v>
      </c>
    </row>
    <row r="20" spans="1:6" s="2" customFormat="1" ht="79.5" customHeight="1">
      <c r="A20" s="255">
        <v>2110</v>
      </c>
      <c r="B20" s="256" t="s">
        <v>123</v>
      </c>
      <c r="C20" s="257"/>
      <c r="D20" s="138">
        <v>22500</v>
      </c>
      <c r="E20" s="297"/>
      <c r="F20" s="129"/>
    </row>
    <row r="21" spans="1:6" s="2" customFormat="1" ht="15" customHeight="1">
      <c r="A21" s="258">
        <v>4210</v>
      </c>
      <c r="B21" s="100" t="s">
        <v>30</v>
      </c>
      <c r="C21" s="257"/>
      <c r="D21" s="223"/>
      <c r="E21" s="298"/>
      <c r="F21" s="129">
        <v>5500</v>
      </c>
    </row>
    <row r="22" spans="1:6" s="2" customFormat="1" ht="15" customHeight="1">
      <c r="A22" s="259">
        <v>4300</v>
      </c>
      <c r="B22" s="77" t="s">
        <v>11</v>
      </c>
      <c r="C22" s="257"/>
      <c r="D22" s="223"/>
      <c r="E22" s="298"/>
      <c r="F22" s="129">
        <v>16500</v>
      </c>
    </row>
    <row r="23" spans="1:6" s="2" customFormat="1" ht="46.5" customHeight="1" thickBot="1">
      <c r="A23" s="36">
        <v>4740</v>
      </c>
      <c r="B23" s="100" t="s">
        <v>202</v>
      </c>
      <c r="C23" s="23"/>
      <c r="D23" s="138"/>
      <c r="E23" s="297"/>
      <c r="F23" s="129">
        <v>500</v>
      </c>
    </row>
    <row r="24" spans="1:6" s="44" customFormat="1" ht="17.25" customHeight="1" thickBot="1" thickTop="1">
      <c r="A24" s="42"/>
      <c r="B24" s="288" t="s">
        <v>8</v>
      </c>
      <c r="C24" s="85"/>
      <c r="D24" s="165">
        <f>D18</f>
        <v>22500</v>
      </c>
      <c r="E24" s="301">
        <f>E10+E18</f>
        <v>8100</v>
      </c>
      <c r="F24" s="159">
        <f>F10+F18</f>
        <v>30600</v>
      </c>
    </row>
    <row r="25" spans="1:6" ht="17.25" thickBot="1" thickTop="1">
      <c r="A25" s="47"/>
      <c r="B25" s="48" t="s">
        <v>18</v>
      </c>
      <c r="C25" s="48"/>
      <c r="D25" s="302"/>
      <c r="E25" s="304">
        <f>F24-E24</f>
        <v>22500</v>
      </c>
      <c r="F25" s="303"/>
    </row>
    <row r="26" ht="16.5" thickTop="1"/>
    <row r="27" ht="15.75">
      <c r="B27" s="290"/>
    </row>
  </sheetData>
  <printOptions horizontalCentered="1"/>
  <pageMargins left="0.7874015748031497" right="0.7874015748031497" top="0.984251968503937" bottom="0.984251968503937" header="0.5118110236220472" footer="0.5118110236220472"/>
  <pageSetup firstPageNumber="15" useFirstPageNumber="1" horizontalDpi="600" verticalDpi="600" orientation="portrait" paperSize="9" r:id="rId1"/>
  <headerFooter alignWithMargins="0">
    <oddHeader>&amp;C&amp;"Times New Roman,Normalny"&amp;P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Zyla</dc:creator>
  <cp:keywords/>
  <dc:description/>
  <cp:lastModifiedBy>Raniszewska</cp:lastModifiedBy>
  <cp:lastPrinted>2007-04-02T10:21:17Z</cp:lastPrinted>
  <dcterms:created xsi:type="dcterms:W3CDTF">2000-03-17T13:30:26Z</dcterms:created>
  <dcterms:modified xsi:type="dcterms:W3CDTF">2007-05-22T10:03:11Z</dcterms:modified>
  <cp:category/>
  <cp:version/>
  <cp:contentType/>
  <cp:contentStatus/>
</cp:coreProperties>
</file>