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zał 1" sheetId="1" r:id="rId1"/>
    <sheet name="zał 2" sheetId="2" r:id="rId2"/>
    <sheet name="zał 3" sheetId="3" r:id="rId3"/>
    <sheet name="zał 4" sheetId="4" r:id="rId4"/>
  </sheets>
  <definedNames>
    <definedName name="_xlnm.Print_Area" localSheetId="1">'zał 2'!$A$1:$F$113</definedName>
    <definedName name="_xlnm.Print_Titles" localSheetId="0">'zał 1'!$8:$10</definedName>
    <definedName name="_xlnm.Print_Titles" localSheetId="1">'zał 2'!$8:$10</definedName>
    <definedName name="_xlnm.Print_Titles" localSheetId="2">'zał 3'!$8:$10</definedName>
  </definedNames>
  <calcPr fullCalcOnLoad="1"/>
</workbook>
</file>

<file path=xl/sharedStrings.xml><?xml version="1.0" encoding="utf-8"?>
<sst xmlns="http://schemas.openxmlformats.org/spreadsheetml/2006/main" count="326" uniqueCount="146">
  <si>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</si>
  <si>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</si>
  <si>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</si>
  <si>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</si>
  <si>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</si>
  <si>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</si>
  <si>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</si>
  <si>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</si>
  <si>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</si>
  <si>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</si>
  <si>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</si>
  <si>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</si>
  <si>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IK</t>
  </si>
  <si>
    <t>Pozostała działalność</t>
  </si>
  <si>
    <t>Zakup usług remontowych</t>
  </si>
  <si>
    <t>TRANSPORT I ŁĄCZNOŚĆ</t>
  </si>
  <si>
    <t>Drogi publiczne gminne</t>
  </si>
  <si>
    <t>Zakup usług pozostałych</t>
  </si>
  <si>
    <t>Wydatki inwestycyjne jednostek budżetowych</t>
  </si>
  <si>
    <t>Zakup materiałów i wyposażenia</t>
  </si>
  <si>
    <t>ADMINISTRACJA PUBLICZNA</t>
  </si>
  <si>
    <t>OŚWIATA I WYCHOWANIE</t>
  </si>
  <si>
    <t>E</t>
  </si>
  <si>
    <t>Wynagrodzenia osobowe pracowników</t>
  </si>
  <si>
    <t>Wynagrodzenia bezosobowe</t>
  </si>
  <si>
    <t>Zakup energii</t>
  </si>
  <si>
    <t>Opłaty z tytułu zakupu usług telekomunikacyjnych telefonii komórkowej</t>
  </si>
  <si>
    <t>Odpisy na ZFŚS</t>
  </si>
  <si>
    <t>Podróże służbowe krajowe</t>
  </si>
  <si>
    <t>Podróże służbowe zagraniczne</t>
  </si>
  <si>
    <t>KS</t>
  </si>
  <si>
    <t>EDUKACYJNA OPIEKA WYCHOWAWCZA</t>
  </si>
  <si>
    <t>Różne opłaty i składki</t>
  </si>
  <si>
    <t>KULTURA I OCHRONA DZIEDZICTWA NARODOWEGO</t>
  </si>
  <si>
    <t>OGÓŁEM</t>
  </si>
  <si>
    <t>per saldo</t>
  </si>
  <si>
    <t>Załącznik nr 2 do Zarządzenia</t>
  </si>
  <si>
    <t>Drogi publiczne w miastach na prawach powiatu</t>
  </si>
  <si>
    <t>Dodatkowe wynagrodzenie roczne</t>
  </si>
  <si>
    <t>Licea ogólnokształcące</t>
  </si>
  <si>
    <t>Zakupy akcesoriów komputerowych, w tym programów i licencji</t>
  </si>
  <si>
    <t>Centrum Kształcenia Ustawicznego</t>
  </si>
  <si>
    <t>BEZPIECZEŃSTWO PUBLICZNE I OCHRONA PRZECIWPOŻAROWA</t>
  </si>
  <si>
    <t>BRM</t>
  </si>
  <si>
    <t>RWZ</t>
  </si>
  <si>
    <t>BZK</t>
  </si>
  <si>
    <t>Dotacje celowe przekazane z budżetu państwa na realizację własnych zadań bieżących gmin</t>
  </si>
  <si>
    <t>ZMIANY  PLANU  DOCHODÓW  I  WYDATKÓW  NA  ZADANIA  WŁASNE  GMINY  W  2007  ROKU</t>
  </si>
  <si>
    <t>ZMIANY  PLANU  DOCHODÓW  I  WYDATKÓW  NA  ZADANIA  WŁASNE  POWIATU  W  2007  ROKU</t>
  </si>
  <si>
    <t>Budowa parkingu wzdłuż ul. Janka Stawisińskiego wraz z wjazdem na stadion Bałtyk</t>
  </si>
  <si>
    <t>ROLNICTWO I ŁOWIECTWO</t>
  </si>
  <si>
    <t>010</t>
  </si>
  <si>
    <t>01095</t>
  </si>
  <si>
    <t>Fn</t>
  </si>
  <si>
    <t>Dotacje celowe otrzymane z budżetu państwa na realizację zadań bieżących z zakresu administracji rządowej oraz innych zadań zleconych gminie ustawami</t>
  </si>
  <si>
    <t>OA</t>
  </si>
  <si>
    <t>Urząd Miejski</t>
  </si>
  <si>
    <t>Przebudowa ul. Wenedów</t>
  </si>
  <si>
    <t>RÓŻNE ROZLICZENIA</t>
  </si>
  <si>
    <t>Rezerwy ogólne i celowe</t>
  </si>
  <si>
    <t>RO "Rokosowo"</t>
  </si>
  <si>
    <t>RO  im. M. Wańkowicza</t>
  </si>
  <si>
    <t>Zakup materiałów papierniczych do sprzętu drukarskiego i urządzeń kserograficznych</t>
  </si>
  <si>
    <t>Obrona cywilna</t>
  </si>
  <si>
    <r>
      <t xml:space="preserve">Wydatki inwestycyjne jednostek budżetowych - </t>
    </r>
    <r>
      <rPr>
        <i/>
        <sz val="10"/>
        <rFont val="Times New Roman"/>
        <family val="1"/>
      </rPr>
      <t>ul. Zwycięstwa (Św. Wojciecha do Dębowej</t>
    </r>
    <r>
      <rPr>
        <sz val="10"/>
        <rFont val="Times New Roman"/>
        <family val="1"/>
      </rPr>
      <t xml:space="preserve">) </t>
    </r>
  </si>
  <si>
    <t>Komendy powiatowe Policji</t>
  </si>
  <si>
    <t>Wpłaty jednostek na fundusz celowy</t>
  </si>
  <si>
    <t>Rezerwa celowa (na realizację zadań dofinansowanych ze środków zewnętrznych)</t>
  </si>
  <si>
    <t>Filharmonie, orkiestry, chóry i kapele</t>
  </si>
  <si>
    <t xml:space="preserve">                Załącznik nr 3 do Zarządzenia</t>
  </si>
  <si>
    <t xml:space="preserve">                Prezydenta Miasta Koszalina</t>
  </si>
  <si>
    <t>Rp</t>
  </si>
  <si>
    <t>Wydatki osobowe niezaliczone do wynagrodzeń</t>
  </si>
  <si>
    <t>Koszty postępowania sądowego i prokuratorskiego</t>
  </si>
  <si>
    <t>DZIAŁALNOŚĆ USŁUGOWA</t>
  </si>
  <si>
    <t>Nadzór budowlany</t>
  </si>
  <si>
    <t>A</t>
  </si>
  <si>
    <r>
      <t xml:space="preserve">Wydatki inwestycyjne jednostek budżetowych - </t>
    </r>
    <r>
      <rPr>
        <i/>
        <sz val="10"/>
        <rFont val="Times New Roman"/>
        <family val="1"/>
      </rPr>
      <t>przebudowa strychu na archiwum</t>
    </r>
  </si>
  <si>
    <t>Starostwa powiatowe</t>
  </si>
  <si>
    <t>Dotacje celowe przekazane dla powiatu na zadania bieżące realizowane na podstawie porozumień między jednostkami samorządu terytorialnego</t>
  </si>
  <si>
    <t>"Polsko - Niemieckie Forum Gospodarcze i Giełda Kooperacyjna. Business Punkt 2007"</t>
  </si>
  <si>
    <t>"Kraj naszych sąsiadów widziany przez nasze dzieci"</t>
  </si>
  <si>
    <t>"Szkolne projekty Socrates Comenius 2006/2007"</t>
  </si>
  <si>
    <t>Zakup pomocy naukowych, dydaktycznych i książek</t>
  </si>
  <si>
    <t>Promocja jednostek samorządu terytorialnego</t>
  </si>
  <si>
    <t>POMOC SPOŁECZNA</t>
  </si>
  <si>
    <t>Świadczenia społeczne</t>
  </si>
  <si>
    <t>ul. Syrenki - Bohaterów Warszawy (dojazd do mieszkań socjalnych)</t>
  </si>
  <si>
    <t>RO "Tysiąclecie"</t>
  </si>
  <si>
    <t>KULTURA FIZYCZNA I SPORT</t>
  </si>
  <si>
    <t>RO im. J. Śniadeckich</t>
  </si>
  <si>
    <t>SZKOLNICTWO WYŻSZE</t>
  </si>
  <si>
    <t>Pomoc materialna dla studentów i doktorantów</t>
  </si>
  <si>
    <t>Europejski fundusz stypendialny dla studentów w Koszalinie 2006/2007</t>
  </si>
  <si>
    <t>Pomoc materialna dla uczniów</t>
  </si>
  <si>
    <t>Dotacja celowa otrzymana przez jednostkę samorzadu terytorialnego od innej jednostki samorządu terytorialnego będącej instytucją wdrażającą na zadania bieżące realizowane na podstawie porozumień</t>
  </si>
  <si>
    <t>Stypendia i zasiłki dla studentów</t>
  </si>
  <si>
    <t>Stypendia dla uczniów</t>
  </si>
  <si>
    <t>Europejski fundusz stypendialny dla uczniów szkół ponadgimnazjalnych w Koszalinie 2006/2007</t>
  </si>
  <si>
    <t>Ośrodki pomocy społecznej</t>
  </si>
  <si>
    <t>Szkoły podstawowe</t>
  </si>
  <si>
    <r>
      <t xml:space="preserve">Wynagrodzenia osobowe pracowników </t>
    </r>
    <r>
      <rPr>
        <i/>
        <sz val="10"/>
        <rFont val="Times New Roman"/>
        <family val="1"/>
      </rPr>
      <t>- środki na naukę języka angielskiego w I klasach</t>
    </r>
  </si>
  <si>
    <t>Składki na ubezpieczenia społeczne</t>
  </si>
  <si>
    <t>Składki na Fundusz Pracy</t>
  </si>
  <si>
    <t>Wpłaty na PFRON</t>
  </si>
  <si>
    <t>Zakup usług zdrowotnych</t>
  </si>
  <si>
    <t>Zakup usług pobejmujących tłumaczenia</t>
  </si>
  <si>
    <t>Zakup usług obejmujących wykonanie ekspertyz, analiz i opinii</t>
  </si>
  <si>
    <t>Odpis na ZFŚS</t>
  </si>
  <si>
    <t>Przedszkola</t>
  </si>
  <si>
    <t>Dotacja podmiotowa z budżetu dla zakładu budżetowego</t>
  </si>
  <si>
    <t>Gimnazja</t>
  </si>
  <si>
    <t>Zakup akcesoriów komputerowych, w tym programów i licencji</t>
  </si>
  <si>
    <t>Dokształcanie i doskonalenie nauczycieli</t>
  </si>
  <si>
    <t>Zespół Obsługi Ekonomiczno - Administracyjnej Przedszkoli Miejskich</t>
  </si>
  <si>
    <t>Świetlice szkolne</t>
  </si>
  <si>
    <t xml:space="preserve">Szkoły podstawowe specjalne </t>
  </si>
  <si>
    <t>Opłaty z tytułu zakupu usług telekomunikacyjnych telefonii stacjornej</t>
  </si>
  <si>
    <t>Szkolenie pracowników niebędących członkami korpusu służby cywilnej</t>
  </si>
  <si>
    <t>Gimnazja specjalne</t>
  </si>
  <si>
    <t>Licea profilowane</t>
  </si>
  <si>
    <t>Szkoły zawodowe specjalne</t>
  </si>
  <si>
    <t>Wynagrodzenia osobowe pracowników - odprawy emerytalne</t>
  </si>
  <si>
    <t>Specjalne ośrodki szkolno - wychowawcze</t>
  </si>
  <si>
    <t xml:space="preserve">Wynagrodzenia osobowe pracowników </t>
  </si>
  <si>
    <t>Zakup usług dostępu do sieci Internet</t>
  </si>
  <si>
    <t>Concerto Act 2</t>
  </si>
  <si>
    <t>GOSPODARKA KOMUNALNA I OCHRONA ŚRODOWISKA</t>
  </si>
  <si>
    <t>Dotacja celowa z budżetu na finansowanie lub dofinansowanie zadań zleconych do realizacji stowarzyszeniom</t>
  </si>
  <si>
    <t>OP</t>
  </si>
  <si>
    <t>PI</t>
  </si>
  <si>
    <t>Dotacja podmiotowa z budżetu dla niepublicznej jednostki systemu oświaty</t>
  </si>
  <si>
    <t>Oddziały przedszkolne w szkołach podstawowych</t>
  </si>
  <si>
    <t xml:space="preserve">                Załącznik nr 4 do Zarządzenia</t>
  </si>
  <si>
    <t>ZMIANY  W  PLANIE  WYDATKÓW  NA  ZADANIA  ZLECONE  POWIATOWI  Z  ZAKRESU  ADMINISTRACJI  RZĄDOWEJ                                                                     W  2007  ROKU</t>
  </si>
  <si>
    <t>754</t>
  </si>
  <si>
    <t>75411</t>
  </si>
  <si>
    <t>Równoważniki pieniężne i ekwiwalenty dla żołnierzy i funkcjonariuszy</t>
  </si>
  <si>
    <t>Komendy powiatowe Państwowej Straży Pożarnej</t>
  </si>
  <si>
    <t>ZMIANY PLANU DOCHODÓW I  WYDATKÓW  NA  ZADANIA  ZLECONE  GMINIE  Z  ZAKRESU  ADMINISTRACJI  RZĄDOWEJ                                                                     W  2007  ROKU</t>
  </si>
  <si>
    <t>Nr  72 / 279 / 07</t>
  </si>
  <si>
    <t>z dnia  25  maja   2007 r.</t>
  </si>
  <si>
    <t>Nr  72 /  279  / 07</t>
  </si>
  <si>
    <t xml:space="preserve">                Nr  72 / 279 / 07</t>
  </si>
  <si>
    <t xml:space="preserve">                z dnia  25  maja   2007 r.</t>
  </si>
  <si>
    <t xml:space="preserve">                Nr  72 /  279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</si>
</sst>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E"/>
      <family val="1"/>
    </font>
    <font>
      <b/>
      <i/>
      <sz val="12"/>
      <name val="Arial CE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3" fontId="9" fillId="0" borderId="6" xfId="15" applyFont="1" applyFill="1" applyBorder="1" applyAlignment="1" applyProtection="1">
      <alignment horizontal="left"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22" xfId="0" applyNumberFormat="1" applyFont="1" applyFill="1" applyBorder="1" applyAlignment="1" applyProtection="1">
      <alignment vertical="center" wrapText="1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3" fontId="8" fillId="0" borderId="12" xfId="15" applyFont="1" applyFill="1" applyBorder="1" applyAlignment="1" applyProtection="1">
      <alignment horizontal="left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8" fillId="0" borderId="23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Continuous" vertical="center"/>
    </xf>
    <xf numFmtId="3" fontId="11" fillId="0" borderId="14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31" xfId="0" applyFont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left" vertical="center"/>
      <protection locked="0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164" fontId="13" fillId="0" borderId="12" xfId="18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35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29" xfId="0" applyFont="1" applyBorder="1" applyAlignment="1">
      <alignment vertical="center"/>
    </xf>
    <xf numFmtId="0" fontId="11" fillId="0" borderId="3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>
      <alignment vertical="center" wrapText="1"/>
    </xf>
    <xf numFmtId="0" fontId="1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9" fontId="12" fillId="0" borderId="0" xfId="17" applyFont="1" applyFill="1" applyBorder="1" applyAlignment="1" applyProtection="1">
      <alignment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NumberFormat="1" applyFont="1" applyFill="1" applyBorder="1" applyAlignment="1" applyProtection="1">
      <alignment horizontal="center" wrapText="1"/>
      <protection locked="0"/>
    </xf>
    <xf numFmtId="0" fontId="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4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9" xfId="0" applyFont="1" applyBorder="1" applyAlignment="1">
      <alignment horizontal="center" vertical="center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43" fontId="9" fillId="0" borderId="44" xfId="15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4" xfId="0" applyNumberFormat="1" applyFont="1" applyFill="1" applyBorder="1" applyAlignment="1" applyProtection="1" quotePrefix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18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3" fontId="18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Border="1" applyAlignment="1">
      <alignment horizontal="right" vertical="center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0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43" fontId="8" fillId="0" borderId="13" xfId="15" applyFont="1" applyFill="1" applyBorder="1" applyAlignment="1" applyProtection="1">
      <alignment horizontal="left" vertical="center" wrapText="1"/>
      <protection locked="0"/>
    </xf>
    <xf numFmtId="43" fontId="8" fillId="0" borderId="17" xfId="15" applyFont="1" applyFill="1" applyBorder="1" applyAlignment="1" applyProtection="1">
      <alignment horizontal="left" vertical="center" wrapText="1"/>
      <protection locked="0"/>
    </xf>
    <xf numFmtId="43" fontId="9" fillId="0" borderId="9" xfId="15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8" xfId="0" applyFont="1" applyBorder="1" applyAlignment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16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18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0" fontId="15" fillId="0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3" fontId="4" fillId="0" borderId="50" xfId="0" applyNumberFormat="1" applyFont="1" applyBorder="1" applyAlignment="1">
      <alignment vertical="center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43" fontId="8" fillId="0" borderId="12" xfId="15" applyFont="1" applyFill="1" applyBorder="1" applyAlignment="1" applyProtection="1">
      <alignment horizontal="left" vertical="center" wrapText="1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43" fontId="8" fillId="0" borderId="16" xfId="15" applyFont="1" applyFill="1" applyBorder="1" applyAlignment="1" applyProtection="1">
      <alignment horizontal="left" vertical="center" wrapText="1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43" fontId="9" fillId="0" borderId="6" xfId="15" applyFont="1" applyFill="1" applyBorder="1" applyAlignment="1" applyProtection="1">
      <alignment horizontal="left" vertical="center" wrapText="1"/>
      <protection locked="0"/>
    </xf>
    <xf numFmtId="0" fontId="18" fillId="0" borderId="57" xfId="0" applyNumberFormat="1" applyFont="1" applyFill="1" applyBorder="1" applyAlignment="1" applyProtection="1">
      <alignment horizontal="center" vertical="center"/>
      <protection locked="0"/>
    </xf>
    <xf numFmtId="43" fontId="18" fillId="0" borderId="9" xfId="15" applyFont="1" applyFill="1" applyBorder="1" applyAlignment="1" applyProtection="1">
      <alignment horizontal="left" vertical="center" wrapText="1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49" xfId="0" applyNumberFormat="1" applyFon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8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58" xfId="0" applyNumberFormat="1" applyFont="1" applyFill="1" applyBorder="1" applyAlignment="1" applyProtection="1">
      <alignment vertical="center"/>
      <protection locked="0"/>
    </xf>
    <xf numFmtId="43" fontId="9" fillId="0" borderId="19" xfId="15" applyFont="1" applyFill="1" applyBorder="1" applyAlignment="1" applyProtection="1">
      <alignment horizontal="left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43" fontId="18" fillId="0" borderId="19" xfId="15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>
      <alignment vertical="center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8" fillId="0" borderId="52" xfId="0" applyNumberFormat="1" applyFont="1" applyFill="1" applyBorder="1" applyAlignment="1" applyProtection="1">
      <alignment vertical="center"/>
      <protection locked="0"/>
    </xf>
    <xf numFmtId="0" fontId="9" fillId="0" borderId="61" xfId="0" applyNumberFormat="1" applyFont="1" applyFill="1" applyBorder="1" applyAlignment="1" applyProtection="1">
      <alignment vertical="center"/>
      <protection locked="0"/>
    </xf>
    <xf numFmtId="0" fontId="9" fillId="0" borderId="52" xfId="0" applyNumberFormat="1" applyFont="1" applyFill="1" applyBorder="1" applyAlignment="1" applyProtection="1">
      <alignment vertical="center"/>
      <protection locked="0"/>
    </xf>
    <xf numFmtId="0" fontId="8" fillId="0" borderId="52" xfId="0" applyNumberFormat="1" applyFont="1" applyFill="1" applyBorder="1" applyAlignment="1" applyProtection="1">
      <alignment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43" fontId="9" fillId="0" borderId="26" xfId="15" applyFont="1" applyFill="1" applyBorder="1" applyAlignment="1" applyProtection="1">
      <alignment horizontal="left"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43" fontId="8" fillId="0" borderId="23" xfId="15" applyFont="1" applyFill="1" applyBorder="1" applyAlignment="1" applyProtection="1">
      <alignment horizontal="left" vertical="center" wrapText="1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horizontal="left" vertical="center"/>
      <protection locked="0"/>
    </xf>
    <xf numFmtId="43" fontId="8" fillId="0" borderId="22" xfId="15" applyFont="1" applyFill="1" applyBorder="1" applyAlignment="1" applyProtection="1">
      <alignment vertical="center" wrapText="1"/>
      <protection locked="0"/>
    </xf>
    <xf numFmtId="43" fontId="8" fillId="0" borderId="22" xfId="15" applyFont="1" applyFill="1" applyBorder="1" applyAlignment="1" applyProtection="1">
      <alignment horizontal="left" vertical="center" wrapText="1"/>
      <protection locked="0"/>
    </xf>
    <xf numFmtId="43" fontId="15" fillId="0" borderId="19" xfId="15" applyFont="1" applyFill="1" applyBorder="1" applyAlignment="1" applyProtection="1">
      <alignment horizontal="left" vertical="center" wrapText="1"/>
      <protection locked="0"/>
    </xf>
    <xf numFmtId="43" fontId="10" fillId="0" borderId="6" xfId="15" applyFont="1" applyFill="1" applyBorder="1" applyAlignment="1" applyProtection="1">
      <alignment horizontal="left" vertical="center" wrapText="1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vertical="center" wrapText="1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49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vertical="center" wrapText="1"/>
      <protection locked="0"/>
    </xf>
    <xf numFmtId="0" fontId="8" fillId="0" borderId="28" xfId="0" applyNumberFormat="1" applyFont="1" applyFill="1" applyBorder="1" applyAlignment="1" applyProtection="1">
      <alignment vertical="center"/>
      <protection locked="0"/>
    </xf>
    <xf numFmtId="0" fontId="8" fillId="0" borderId="61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43" fontId="9" fillId="0" borderId="46" xfId="15" applyFont="1" applyFill="1" applyBorder="1" applyAlignment="1" applyProtection="1">
      <alignment horizontal="left" vertical="center" wrapText="1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>
      <alignment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0" fontId="8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43" fontId="8" fillId="0" borderId="46" xfId="15" applyFont="1" applyFill="1" applyBorder="1" applyAlignment="1" applyProtection="1">
      <alignment horizontal="left" vertical="center" wrapText="1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vertical="center"/>
      <protection locked="0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4" fillId="0" borderId="62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43" fontId="9" fillId="0" borderId="28" xfId="15" applyFont="1" applyFill="1" applyBorder="1" applyAlignment="1" applyProtection="1">
      <alignment horizontal="left" vertical="center" wrapText="1"/>
      <protection locked="0"/>
    </xf>
    <xf numFmtId="43" fontId="9" fillId="0" borderId="26" xfId="15" applyFont="1" applyFill="1" applyBorder="1" applyAlignment="1" applyProtection="1">
      <alignment horizontal="left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43" fontId="9" fillId="0" borderId="9" xfId="15" applyFont="1" applyFill="1" applyBorder="1" applyAlignment="1" applyProtection="1">
      <alignment horizontal="left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18" fillId="0" borderId="52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43" fontId="9" fillId="0" borderId="6" xfId="15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1" customWidth="1"/>
    <col min="2" max="2" width="41.00390625" style="1" customWidth="1"/>
    <col min="3" max="3" width="6.875" style="1" customWidth="1"/>
    <col min="4" max="5" width="13.75390625" style="1" customWidth="1"/>
    <col min="6" max="6" width="14.00390625" style="1" customWidth="1"/>
    <col min="7" max="16384" width="10.00390625" style="1" customWidth="1"/>
  </cols>
  <sheetData>
    <row r="1" ht="13.5" customHeight="1">
      <c r="E1" s="2" t="s">
        <v>0</v>
      </c>
    </row>
    <row r="2" spans="1:5" ht="13.5" customHeight="1">
      <c r="A2" s="3"/>
      <c r="B2" s="4"/>
      <c r="C2" s="5"/>
      <c r="D2" s="5"/>
      <c r="E2" s="6" t="s">
        <v>140</v>
      </c>
    </row>
    <row r="3" spans="1:5" ht="13.5" customHeight="1">
      <c r="A3" s="3"/>
      <c r="B3" s="4"/>
      <c r="C3" s="5"/>
      <c r="D3" s="5"/>
      <c r="E3" s="6" t="s">
        <v>1</v>
      </c>
    </row>
    <row r="4" spans="1:5" ht="13.5" customHeight="1">
      <c r="A4" s="3"/>
      <c r="B4" s="4"/>
      <c r="C4" s="5"/>
      <c r="D4" s="5"/>
      <c r="E4" s="6" t="s">
        <v>141</v>
      </c>
    </row>
    <row r="5" spans="1:5" ht="13.5" customHeight="1">
      <c r="A5" s="3"/>
      <c r="B5" s="4"/>
      <c r="C5" s="5"/>
      <c r="D5" s="5"/>
      <c r="E5" s="6"/>
    </row>
    <row r="6" spans="1:6" s="11" customFormat="1" ht="40.5" customHeight="1">
      <c r="A6" s="7" t="s">
        <v>47</v>
      </c>
      <c r="B6" s="8"/>
      <c r="C6" s="9"/>
      <c r="D6" s="9"/>
      <c r="E6" s="10"/>
      <c r="F6" s="10"/>
    </row>
    <row r="7" spans="1:6" s="11" customFormat="1" ht="16.5" customHeight="1" thickBot="1">
      <c r="A7" s="7"/>
      <c r="B7" s="8"/>
      <c r="C7" s="9"/>
      <c r="D7" s="9"/>
      <c r="F7" s="12" t="s">
        <v>2</v>
      </c>
    </row>
    <row r="8" spans="1:6" s="17" customFormat="1" ht="21.75" customHeight="1">
      <c r="A8" s="13" t="s">
        <v>3</v>
      </c>
      <c r="B8" s="343" t="s">
        <v>4</v>
      </c>
      <c r="C8" s="14" t="s">
        <v>5</v>
      </c>
      <c r="D8" s="183" t="s">
        <v>6</v>
      </c>
      <c r="E8" s="15" t="s">
        <v>7</v>
      </c>
      <c r="F8" s="16"/>
    </row>
    <row r="9" spans="1:6" s="17" customFormat="1" ht="12.75" customHeight="1">
      <c r="A9" s="18" t="s">
        <v>8</v>
      </c>
      <c r="B9" s="344"/>
      <c r="C9" s="19" t="s">
        <v>9</v>
      </c>
      <c r="D9" s="184" t="s">
        <v>10</v>
      </c>
      <c r="E9" s="182" t="s">
        <v>11</v>
      </c>
      <c r="F9" s="20" t="s">
        <v>10</v>
      </c>
    </row>
    <row r="10" spans="1:6" s="25" customFormat="1" ht="12" thickBot="1">
      <c r="A10" s="21">
        <v>1</v>
      </c>
      <c r="B10" s="22">
        <v>2</v>
      </c>
      <c r="C10" s="22">
        <v>3</v>
      </c>
      <c r="D10" s="185">
        <v>4</v>
      </c>
      <c r="E10" s="23">
        <v>5</v>
      </c>
      <c r="F10" s="24">
        <v>6</v>
      </c>
    </row>
    <row r="11" spans="1:6" s="25" customFormat="1" ht="18.75" customHeight="1" thickBot="1" thickTop="1">
      <c r="A11" s="26">
        <v>600</v>
      </c>
      <c r="B11" s="27" t="s">
        <v>15</v>
      </c>
      <c r="C11" s="28" t="s">
        <v>12</v>
      </c>
      <c r="D11" s="186"/>
      <c r="E11" s="29">
        <f>E12</f>
        <v>60000</v>
      </c>
      <c r="F11" s="30">
        <f>F12</f>
        <v>20000</v>
      </c>
    </row>
    <row r="12" spans="1:6" s="25" customFormat="1" ht="15" thickTop="1">
      <c r="A12" s="31">
        <v>60016</v>
      </c>
      <c r="B12" s="32" t="s">
        <v>16</v>
      </c>
      <c r="C12" s="33"/>
      <c r="D12" s="187"/>
      <c r="E12" s="34">
        <f>E13</f>
        <v>60000</v>
      </c>
      <c r="F12" s="35">
        <f>SUM(F13:F13)</f>
        <v>20000</v>
      </c>
    </row>
    <row r="13" spans="1:6" s="25" customFormat="1" ht="19.5" customHeight="1">
      <c r="A13" s="36">
        <v>6050</v>
      </c>
      <c r="B13" s="39" t="s">
        <v>18</v>
      </c>
      <c r="C13" s="37"/>
      <c r="D13" s="188"/>
      <c r="E13" s="38">
        <f>SUM(E14:E16)</f>
        <v>60000</v>
      </c>
      <c r="F13" s="40">
        <f>F14+F15</f>
        <v>20000</v>
      </c>
    </row>
    <row r="14" spans="1:6" s="117" customFormat="1" ht="27.75" customHeight="1">
      <c r="A14" s="115"/>
      <c r="B14" s="160" t="s">
        <v>49</v>
      </c>
      <c r="C14" s="116"/>
      <c r="D14" s="189"/>
      <c r="E14" s="123"/>
      <c r="F14" s="155">
        <v>20000</v>
      </c>
    </row>
    <row r="15" spans="1:6" s="117" customFormat="1" ht="27.75" customHeight="1">
      <c r="A15" s="115"/>
      <c r="B15" s="160" t="s">
        <v>87</v>
      </c>
      <c r="C15" s="116"/>
      <c r="D15" s="189"/>
      <c r="E15" s="123">
        <v>20000</v>
      </c>
      <c r="F15" s="155"/>
    </row>
    <row r="16" spans="1:6" s="25" customFormat="1" ht="15" customHeight="1" thickBot="1">
      <c r="A16" s="36"/>
      <c r="B16" s="160" t="s">
        <v>57</v>
      </c>
      <c r="C16" s="37"/>
      <c r="D16" s="188"/>
      <c r="E16" s="123">
        <v>40000</v>
      </c>
      <c r="F16" s="165"/>
    </row>
    <row r="17" spans="1:11" s="142" customFormat="1" ht="18" customHeight="1" thickBot="1" thickTop="1">
      <c r="A17" s="45">
        <v>750</v>
      </c>
      <c r="B17" s="141" t="s">
        <v>20</v>
      </c>
      <c r="C17" s="46"/>
      <c r="D17" s="190"/>
      <c r="E17" s="47">
        <f>E18+E23+E33</f>
        <v>336158</v>
      </c>
      <c r="F17" s="48">
        <f>F18+F23+F33</f>
        <v>531158</v>
      </c>
      <c r="I17" s="25"/>
      <c r="J17" s="25"/>
      <c r="K17" s="25"/>
    </row>
    <row r="18" spans="1:6" s="142" customFormat="1" ht="16.5" customHeight="1" thickTop="1">
      <c r="A18" s="49">
        <v>75023</v>
      </c>
      <c r="B18" s="143" t="s">
        <v>56</v>
      </c>
      <c r="C18" s="50"/>
      <c r="D18" s="191"/>
      <c r="E18" s="51">
        <f>SUM(E19:E22)</f>
        <v>305500</v>
      </c>
      <c r="F18" s="52">
        <f>SUM(F19:F22)</f>
        <v>305500</v>
      </c>
    </row>
    <row r="19" spans="1:6" s="25" customFormat="1" ht="16.5" customHeight="1">
      <c r="A19" s="162">
        <v>3020</v>
      </c>
      <c r="B19" s="58" t="s">
        <v>72</v>
      </c>
      <c r="C19" s="163" t="s">
        <v>71</v>
      </c>
      <c r="D19" s="192"/>
      <c r="E19" s="128">
        <v>10000</v>
      </c>
      <c r="F19" s="164"/>
    </row>
    <row r="20" spans="1:6" s="25" customFormat="1" ht="15.75" customHeight="1">
      <c r="A20" s="162">
        <v>4610</v>
      </c>
      <c r="B20" s="58" t="s">
        <v>73</v>
      </c>
      <c r="C20" s="163" t="s">
        <v>71</v>
      </c>
      <c r="D20" s="192"/>
      <c r="E20" s="128"/>
      <c r="F20" s="164">
        <v>10000</v>
      </c>
    </row>
    <row r="21" spans="1:6" s="25" customFormat="1" ht="15">
      <c r="A21" s="36">
        <v>4270</v>
      </c>
      <c r="B21" s="58" t="s">
        <v>14</v>
      </c>
      <c r="C21" s="37" t="s">
        <v>55</v>
      </c>
      <c r="D21" s="188"/>
      <c r="E21" s="128">
        <v>295500</v>
      </c>
      <c r="F21" s="164"/>
    </row>
    <row r="22" spans="1:6" s="25" customFormat="1" ht="28.5" customHeight="1">
      <c r="A22" s="36">
        <v>6050</v>
      </c>
      <c r="B22" s="58" t="s">
        <v>77</v>
      </c>
      <c r="C22" s="37" t="s">
        <v>55</v>
      </c>
      <c r="D22" s="188"/>
      <c r="E22" s="227"/>
      <c r="F22" s="164">
        <v>295500</v>
      </c>
    </row>
    <row r="23" spans="1:6" s="53" customFormat="1" ht="25.5" customHeight="1">
      <c r="A23" s="96">
        <v>75075</v>
      </c>
      <c r="B23" s="145" t="s">
        <v>84</v>
      </c>
      <c r="C23" s="146"/>
      <c r="D23" s="193"/>
      <c r="E23" s="57">
        <f>E25+E26</f>
        <v>30658</v>
      </c>
      <c r="F23" s="175">
        <f>F24+F26</f>
        <v>30658</v>
      </c>
    </row>
    <row r="24" spans="1:6" s="234" customFormat="1" ht="42.75" customHeight="1">
      <c r="A24" s="162">
        <v>2820</v>
      </c>
      <c r="B24" s="58" t="s">
        <v>128</v>
      </c>
      <c r="C24" s="163" t="s">
        <v>129</v>
      </c>
      <c r="D24" s="192"/>
      <c r="E24" s="128"/>
      <c r="F24" s="164">
        <v>30000</v>
      </c>
    </row>
    <row r="25" spans="1:6" s="234" customFormat="1" ht="16.5" customHeight="1">
      <c r="A25" s="162">
        <v>4300</v>
      </c>
      <c r="B25" s="58" t="s">
        <v>17</v>
      </c>
      <c r="C25" s="163" t="s">
        <v>130</v>
      </c>
      <c r="D25" s="192"/>
      <c r="E25" s="128">
        <v>30000</v>
      </c>
      <c r="F25" s="164"/>
    </row>
    <row r="26" spans="1:6" s="25" customFormat="1" ht="29.25" customHeight="1">
      <c r="A26" s="36"/>
      <c r="B26" s="170" t="s">
        <v>80</v>
      </c>
      <c r="C26" s="171" t="s">
        <v>44</v>
      </c>
      <c r="D26" s="194"/>
      <c r="E26" s="157">
        <f>SUM(E27:E32)</f>
        <v>658</v>
      </c>
      <c r="F26" s="158">
        <f>SUM(F27:F32)</f>
        <v>658</v>
      </c>
    </row>
    <row r="27" spans="1:6" s="25" customFormat="1" ht="16.5" customHeight="1">
      <c r="A27" s="36">
        <v>4175</v>
      </c>
      <c r="B27" s="58" t="s">
        <v>24</v>
      </c>
      <c r="C27" s="37"/>
      <c r="D27" s="188"/>
      <c r="E27" s="128">
        <v>240</v>
      </c>
      <c r="F27" s="40"/>
    </row>
    <row r="28" spans="1:6" s="25" customFormat="1" ht="16.5" customHeight="1">
      <c r="A28" s="36">
        <v>4176</v>
      </c>
      <c r="B28" s="58" t="s">
        <v>24</v>
      </c>
      <c r="C28" s="37"/>
      <c r="D28" s="188"/>
      <c r="E28" s="128">
        <v>160</v>
      </c>
      <c r="F28" s="40"/>
    </row>
    <row r="29" spans="1:6" s="25" customFormat="1" ht="16.5" customHeight="1">
      <c r="A29" s="36">
        <v>4215</v>
      </c>
      <c r="B29" s="58" t="s">
        <v>19</v>
      </c>
      <c r="C29" s="37"/>
      <c r="D29" s="188"/>
      <c r="E29" s="128">
        <v>155</v>
      </c>
      <c r="F29" s="40"/>
    </row>
    <row r="30" spans="1:6" s="25" customFormat="1" ht="16.5" customHeight="1">
      <c r="A30" s="36">
        <v>4216</v>
      </c>
      <c r="B30" s="58" t="s">
        <v>19</v>
      </c>
      <c r="C30" s="37"/>
      <c r="D30" s="188"/>
      <c r="E30" s="128">
        <v>103</v>
      </c>
      <c r="F30" s="40"/>
    </row>
    <row r="31" spans="1:6" s="25" customFormat="1" ht="16.5" customHeight="1">
      <c r="A31" s="36">
        <v>4305</v>
      </c>
      <c r="B31" s="58" t="s">
        <v>17</v>
      </c>
      <c r="C31" s="37"/>
      <c r="D31" s="188"/>
      <c r="E31" s="128"/>
      <c r="F31" s="40">
        <v>395</v>
      </c>
    </row>
    <row r="32" spans="1:6" s="25" customFormat="1" ht="16.5" customHeight="1">
      <c r="A32" s="36">
        <v>4306</v>
      </c>
      <c r="B32" s="58" t="s">
        <v>17</v>
      </c>
      <c r="C32" s="37"/>
      <c r="D32" s="188"/>
      <c r="E32" s="128"/>
      <c r="F32" s="40">
        <v>263</v>
      </c>
    </row>
    <row r="33" spans="1:6" s="25" customFormat="1" ht="16.5" customHeight="1">
      <c r="A33" s="96">
        <v>75095</v>
      </c>
      <c r="B33" s="145" t="s">
        <v>13</v>
      </c>
      <c r="C33" s="146" t="s">
        <v>44</v>
      </c>
      <c r="D33" s="193"/>
      <c r="E33" s="57"/>
      <c r="F33" s="147">
        <f>F34</f>
        <v>195000</v>
      </c>
    </row>
    <row r="34" spans="1:6" s="25" customFormat="1" ht="18" customHeight="1" thickBot="1">
      <c r="A34" s="36">
        <v>4300</v>
      </c>
      <c r="B34" s="58" t="s">
        <v>17</v>
      </c>
      <c r="C34" s="37"/>
      <c r="D34" s="188"/>
      <c r="E34" s="128"/>
      <c r="F34" s="40">
        <v>195000</v>
      </c>
    </row>
    <row r="35" spans="1:6" s="25" customFormat="1" ht="30.75" customHeight="1" thickBot="1" thickTop="1">
      <c r="A35" s="45">
        <v>754</v>
      </c>
      <c r="B35" s="141" t="s">
        <v>42</v>
      </c>
      <c r="C35" s="46" t="s">
        <v>45</v>
      </c>
      <c r="D35" s="190"/>
      <c r="E35" s="47"/>
      <c r="F35" s="48">
        <f>F36</f>
        <v>8000</v>
      </c>
    </row>
    <row r="36" spans="1:6" s="25" customFormat="1" ht="18.75" customHeight="1" thickTop="1">
      <c r="A36" s="49">
        <v>75414</v>
      </c>
      <c r="B36" s="143" t="s">
        <v>63</v>
      </c>
      <c r="C36" s="50"/>
      <c r="D36" s="191"/>
      <c r="E36" s="51"/>
      <c r="F36" s="52">
        <f>F37</f>
        <v>8000</v>
      </c>
    </row>
    <row r="37" spans="1:6" s="25" customFormat="1" ht="18.75" customHeight="1">
      <c r="A37" s="306">
        <v>4300</v>
      </c>
      <c r="B37" s="307" t="s">
        <v>17</v>
      </c>
      <c r="C37" s="308"/>
      <c r="D37" s="309"/>
      <c r="E37" s="310"/>
      <c r="F37" s="311">
        <v>8000</v>
      </c>
    </row>
    <row r="38" spans="1:6" s="25" customFormat="1" ht="20.25" customHeight="1" thickBot="1">
      <c r="A38" s="280">
        <v>758</v>
      </c>
      <c r="B38" s="304" t="s">
        <v>58</v>
      </c>
      <c r="C38" s="281" t="s">
        <v>53</v>
      </c>
      <c r="D38" s="305"/>
      <c r="E38" s="283">
        <f>E39</f>
        <v>238000</v>
      </c>
      <c r="F38" s="284"/>
    </row>
    <row r="39" spans="1:6" s="25" customFormat="1" ht="18" customHeight="1" thickTop="1">
      <c r="A39" s="49">
        <v>75818</v>
      </c>
      <c r="B39" s="143" t="s">
        <v>59</v>
      </c>
      <c r="C39" s="50"/>
      <c r="D39" s="191"/>
      <c r="E39" s="144">
        <f>E40</f>
        <v>238000</v>
      </c>
      <c r="F39" s="52"/>
    </row>
    <row r="40" spans="1:6" s="25" customFormat="1" ht="30.75" thickBot="1">
      <c r="A40" s="36">
        <v>4810</v>
      </c>
      <c r="B40" s="58" t="s">
        <v>67</v>
      </c>
      <c r="C40" s="37"/>
      <c r="D40" s="188"/>
      <c r="E40" s="128">
        <f>195000+43000</f>
        <v>238000</v>
      </c>
      <c r="F40" s="40"/>
    </row>
    <row r="41" spans="1:6" s="25" customFormat="1" ht="22.5" customHeight="1" thickBot="1" thickTop="1">
      <c r="A41" s="45">
        <v>801</v>
      </c>
      <c r="B41" s="59" t="s">
        <v>21</v>
      </c>
      <c r="C41" s="46" t="s">
        <v>22</v>
      </c>
      <c r="D41" s="190"/>
      <c r="E41" s="29">
        <f>E42+E63+E66+E75+E78+E61</f>
        <v>148657</v>
      </c>
      <c r="F41" s="30">
        <f>F42+F63+F66+F75+F78</f>
        <v>148657</v>
      </c>
    </row>
    <row r="42" spans="1:6" s="25" customFormat="1" ht="18.75" customHeight="1" thickTop="1">
      <c r="A42" s="212">
        <v>80101</v>
      </c>
      <c r="B42" s="254" t="s">
        <v>100</v>
      </c>
      <c r="C42" s="50"/>
      <c r="D42" s="191"/>
      <c r="E42" s="34">
        <f>SUM(E43:E60)</f>
        <v>70873</v>
      </c>
      <c r="F42" s="35">
        <f>SUM(F43:F60)</f>
        <v>83053</v>
      </c>
    </row>
    <row r="43" spans="1:6" s="25" customFormat="1" ht="27.75" customHeight="1">
      <c r="A43" s="214">
        <v>2540</v>
      </c>
      <c r="B43" s="58" t="s">
        <v>131</v>
      </c>
      <c r="C43" s="163"/>
      <c r="D43" s="192"/>
      <c r="E43" s="128"/>
      <c r="F43" s="164">
        <v>6520</v>
      </c>
    </row>
    <row r="44" spans="1:6" s="25" customFormat="1" ht="33" customHeight="1">
      <c r="A44" s="162">
        <v>4010</v>
      </c>
      <c r="B44" s="215" t="s">
        <v>101</v>
      </c>
      <c r="C44" s="163"/>
      <c r="D44" s="192"/>
      <c r="E44" s="128">
        <v>42713</v>
      </c>
      <c r="F44" s="164"/>
    </row>
    <row r="45" spans="1:6" s="25" customFormat="1" ht="15">
      <c r="A45" s="162">
        <v>4010</v>
      </c>
      <c r="B45" s="215" t="s">
        <v>23</v>
      </c>
      <c r="C45" s="163"/>
      <c r="D45" s="192"/>
      <c r="E45" s="128"/>
      <c r="F45" s="164">
        <v>35630</v>
      </c>
    </row>
    <row r="46" spans="1:6" s="25" customFormat="1" ht="15">
      <c r="A46" s="162">
        <v>4040</v>
      </c>
      <c r="B46" s="215" t="s">
        <v>38</v>
      </c>
      <c r="C46" s="163"/>
      <c r="D46" s="192"/>
      <c r="E46" s="128">
        <v>17660</v>
      </c>
      <c r="F46" s="164"/>
    </row>
    <row r="47" spans="1:6" s="25" customFormat="1" ht="15">
      <c r="A47" s="162">
        <v>4110</v>
      </c>
      <c r="B47" s="215" t="s">
        <v>102</v>
      </c>
      <c r="C47" s="163"/>
      <c r="D47" s="192"/>
      <c r="E47" s="128"/>
      <c r="F47" s="164">
        <v>6214</v>
      </c>
    </row>
    <row r="48" spans="1:6" s="25" customFormat="1" ht="15">
      <c r="A48" s="162">
        <v>4120</v>
      </c>
      <c r="B48" s="215" t="s">
        <v>103</v>
      </c>
      <c r="C48" s="163"/>
      <c r="D48" s="192"/>
      <c r="E48" s="128"/>
      <c r="F48" s="164">
        <v>869</v>
      </c>
    </row>
    <row r="49" spans="1:6" s="25" customFormat="1" ht="15">
      <c r="A49" s="162">
        <v>4140</v>
      </c>
      <c r="B49" s="215" t="s">
        <v>104</v>
      </c>
      <c r="C49" s="163"/>
      <c r="D49" s="192"/>
      <c r="E49" s="128"/>
      <c r="F49" s="164">
        <v>3000</v>
      </c>
    </row>
    <row r="50" spans="1:6" s="25" customFormat="1" ht="15">
      <c r="A50" s="162">
        <v>4170</v>
      </c>
      <c r="B50" s="215" t="s">
        <v>24</v>
      </c>
      <c r="C50" s="163"/>
      <c r="D50" s="192"/>
      <c r="E50" s="128"/>
      <c r="F50" s="164">
        <v>900</v>
      </c>
    </row>
    <row r="51" spans="1:6" s="25" customFormat="1" ht="15">
      <c r="A51" s="162">
        <v>4210</v>
      </c>
      <c r="B51" s="215" t="s">
        <v>19</v>
      </c>
      <c r="C51" s="163"/>
      <c r="D51" s="192"/>
      <c r="E51" s="128"/>
      <c r="F51" s="164">
        <v>1800</v>
      </c>
    </row>
    <row r="52" spans="1:6" s="25" customFormat="1" ht="30">
      <c r="A52" s="162">
        <v>4240</v>
      </c>
      <c r="B52" s="215" t="s">
        <v>83</v>
      </c>
      <c r="C52" s="163"/>
      <c r="D52" s="192"/>
      <c r="E52" s="128"/>
      <c r="F52" s="164">
        <v>5200</v>
      </c>
    </row>
    <row r="53" spans="1:6" s="25" customFormat="1" ht="15">
      <c r="A53" s="162">
        <v>4260</v>
      </c>
      <c r="B53" s="215" t="s">
        <v>25</v>
      </c>
      <c r="C53" s="163"/>
      <c r="D53" s="192"/>
      <c r="E53" s="128">
        <v>5000</v>
      </c>
      <c r="F53" s="164"/>
    </row>
    <row r="54" spans="1:6" s="25" customFormat="1" ht="15">
      <c r="A54" s="162">
        <v>4280</v>
      </c>
      <c r="B54" s="215" t="s">
        <v>105</v>
      </c>
      <c r="C54" s="163"/>
      <c r="D54" s="192"/>
      <c r="E54" s="128"/>
      <c r="F54" s="164">
        <v>800</v>
      </c>
    </row>
    <row r="55" spans="1:6" s="25" customFormat="1" ht="15">
      <c r="A55" s="162">
        <v>4300</v>
      </c>
      <c r="B55" s="215" t="s">
        <v>17</v>
      </c>
      <c r="C55" s="163"/>
      <c r="D55" s="192"/>
      <c r="E55" s="128">
        <v>2000</v>
      </c>
      <c r="F55" s="164"/>
    </row>
    <row r="56" spans="1:6" s="25" customFormat="1" ht="15">
      <c r="A56" s="162">
        <v>4380</v>
      </c>
      <c r="B56" s="215" t="s">
        <v>106</v>
      </c>
      <c r="C56" s="163"/>
      <c r="D56" s="192"/>
      <c r="E56" s="128">
        <v>500</v>
      </c>
      <c r="F56" s="164"/>
    </row>
    <row r="57" spans="1:6" s="25" customFormat="1" ht="30">
      <c r="A57" s="162">
        <v>4390</v>
      </c>
      <c r="B57" s="215" t="s">
        <v>107</v>
      </c>
      <c r="C57" s="163"/>
      <c r="D57" s="192"/>
      <c r="E57" s="128">
        <v>2000</v>
      </c>
      <c r="F57" s="164"/>
    </row>
    <row r="58" spans="1:6" s="25" customFormat="1" ht="15">
      <c r="A58" s="162">
        <v>4410</v>
      </c>
      <c r="B58" s="215" t="s">
        <v>28</v>
      </c>
      <c r="C58" s="163"/>
      <c r="D58" s="192"/>
      <c r="E58" s="128">
        <v>1000</v>
      </c>
      <c r="F58" s="164"/>
    </row>
    <row r="59" spans="1:6" s="25" customFormat="1" ht="15">
      <c r="A59" s="162">
        <v>4440</v>
      </c>
      <c r="B59" s="215" t="s">
        <v>108</v>
      </c>
      <c r="C59" s="163"/>
      <c r="D59" s="192"/>
      <c r="E59" s="128"/>
      <c r="F59" s="164">
        <v>8620</v>
      </c>
    </row>
    <row r="60" spans="1:6" s="25" customFormat="1" ht="15">
      <c r="A60" s="162">
        <v>6050</v>
      </c>
      <c r="B60" s="215" t="s">
        <v>18</v>
      </c>
      <c r="C60" s="163"/>
      <c r="D60" s="192"/>
      <c r="E60" s="128"/>
      <c r="F60" s="164">
        <v>13500</v>
      </c>
    </row>
    <row r="61" spans="1:6" s="25" customFormat="1" ht="30" customHeight="1">
      <c r="A61" s="96">
        <v>80103</v>
      </c>
      <c r="B61" s="256" t="s">
        <v>132</v>
      </c>
      <c r="C61" s="146"/>
      <c r="D61" s="193"/>
      <c r="E61" s="57">
        <f>E62</f>
        <v>26920</v>
      </c>
      <c r="F61" s="175"/>
    </row>
    <row r="62" spans="1:6" s="25" customFormat="1" ht="30">
      <c r="A62" s="214">
        <v>2540</v>
      </c>
      <c r="B62" s="58" t="s">
        <v>131</v>
      </c>
      <c r="C62" s="163"/>
      <c r="D62" s="192"/>
      <c r="E62" s="128">
        <v>26920</v>
      </c>
      <c r="F62" s="164"/>
    </row>
    <row r="63" spans="1:6" s="25" customFormat="1" ht="17.25" customHeight="1">
      <c r="A63" s="96">
        <v>80104</v>
      </c>
      <c r="B63" s="256" t="s">
        <v>109</v>
      </c>
      <c r="C63" s="146"/>
      <c r="D63" s="193"/>
      <c r="E63" s="57"/>
      <c r="F63" s="175">
        <f>SUM(F64:F65)</f>
        <v>22400</v>
      </c>
    </row>
    <row r="64" spans="1:6" s="25" customFormat="1" ht="30">
      <c r="A64" s="162">
        <v>2510</v>
      </c>
      <c r="B64" s="215" t="s">
        <v>110</v>
      </c>
      <c r="C64" s="163"/>
      <c r="D64" s="192"/>
      <c r="E64" s="128"/>
      <c r="F64" s="164">
        <v>2000</v>
      </c>
    </row>
    <row r="65" spans="1:6" s="25" customFormat="1" ht="27" customHeight="1">
      <c r="A65" s="162">
        <v>2540</v>
      </c>
      <c r="B65" s="58" t="s">
        <v>131</v>
      </c>
      <c r="C65" s="163"/>
      <c r="D65" s="192"/>
      <c r="E65" s="128"/>
      <c r="F65" s="164">
        <v>20400</v>
      </c>
    </row>
    <row r="66" spans="1:6" s="142" customFormat="1" ht="17.25" customHeight="1">
      <c r="A66" s="96">
        <v>80110</v>
      </c>
      <c r="B66" s="256" t="s">
        <v>111</v>
      </c>
      <c r="C66" s="146"/>
      <c r="D66" s="193"/>
      <c r="E66" s="57">
        <f>SUM(E67:E74)</f>
        <v>30520</v>
      </c>
      <c r="F66" s="175">
        <f>SUM(F68:F74)</f>
        <v>19120</v>
      </c>
    </row>
    <row r="67" spans="1:6" s="25" customFormat="1" ht="15">
      <c r="A67" s="162">
        <v>4040</v>
      </c>
      <c r="B67" s="215" t="s">
        <v>38</v>
      </c>
      <c r="C67" s="163"/>
      <c r="D67" s="192"/>
      <c r="E67" s="128">
        <v>17360</v>
      </c>
      <c r="F67" s="164"/>
    </row>
    <row r="68" spans="1:6" s="25" customFormat="1" ht="15">
      <c r="A68" s="162">
        <v>4140</v>
      </c>
      <c r="B68" s="215" t="s">
        <v>104</v>
      </c>
      <c r="C68" s="163"/>
      <c r="D68" s="192"/>
      <c r="E68" s="128">
        <v>2500</v>
      </c>
      <c r="F68" s="164"/>
    </row>
    <row r="69" spans="1:6" s="25" customFormat="1" ht="15">
      <c r="A69" s="162">
        <v>4210</v>
      </c>
      <c r="B69" s="215" t="s">
        <v>19</v>
      </c>
      <c r="C69" s="163"/>
      <c r="D69" s="192"/>
      <c r="E69" s="128"/>
      <c r="F69" s="164">
        <v>6500</v>
      </c>
    </row>
    <row r="70" spans="1:6" s="25" customFormat="1" ht="15">
      <c r="A70" s="162">
        <v>4260</v>
      </c>
      <c r="B70" s="215" t="s">
        <v>25</v>
      </c>
      <c r="C70" s="163"/>
      <c r="D70" s="192"/>
      <c r="E70" s="128">
        <v>760</v>
      </c>
      <c r="F70" s="164"/>
    </row>
    <row r="71" spans="1:6" s="25" customFormat="1" ht="15">
      <c r="A71" s="245">
        <v>4270</v>
      </c>
      <c r="B71" s="326" t="s">
        <v>14</v>
      </c>
      <c r="C71" s="292"/>
      <c r="D71" s="315"/>
      <c r="E71" s="249">
        <v>6000</v>
      </c>
      <c r="F71" s="250"/>
    </row>
    <row r="72" spans="1:6" s="25" customFormat="1" ht="30">
      <c r="A72" s="333">
        <v>4390</v>
      </c>
      <c r="B72" s="334" t="s">
        <v>107</v>
      </c>
      <c r="C72" s="335"/>
      <c r="D72" s="336"/>
      <c r="E72" s="337">
        <v>3900</v>
      </c>
      <c r="F72" s="338"/>
    </row>
    <row r="73" spans="1:6" s="25" customFormat="1" ht="15">
      <c r="A73" s="162">
        <v>4440</v>
      </c>
      <c r="B73" s="215" t="s">
        <v>108</v>
      </c>
      <c r="C73" s="163"/>
      <c r="D73" s="192"/>
      <c r="E73" s="128"/>
      <c r="F73" s="164">
        <v>10120</v>
      </c>
    </row>
    <row r="74" spans="1:6" s="25" customFormat="1" ht="30">
      <c r="A74" s="162">
        <v>4750</v>
      </c>
      <c r="B74" s="215" t="s">
        <v>112</v>
      </c>
      <c r="C74" s="163"/>
      <c r="D74" s="192"/>
      <c r="E74" s="128"/>
      <c r="F74" s="164">
        <v>2500</v>
      </c>
    </row>
    <row r="75" spans="1:6" s="142" customFormat="1" ht="21.75" customHeight="1">
      <c r="A75" s="96">
        <v>80146</v>
      </c>
      <c r="B75" s="256" t="s">
        <v>113</v>
      </c>
      <c r="C75" s="146"/>
      <c r="D75" s="193"/>
      <c r="E75" s="57">
        <f>E76</f>
        <v>50</v>
      </c>
      <c r="F75" s="175">
        <f>F77</f>
        <v>50</v>
      </c>
    </row>
    <row r="76" spans="1:6" s="25" customFormat="1" ht="17.25" customHeight="1">
      <c r="A76" s="162">
        <v>4040</v>
      </c>
      <c r="B76" s="215" t="s">
        <v>38</v>
      </c>
      <c r="C76" s="163"/>
      <c r="D76" s="192"/>
      <c r="E76" s="128">
        <v>50</v>
      </c>
      <c r="F76" s="164"/>
    </row>
    <row r="77" spans="1:6" s="25" customFormat="1" ht="16.5" customHeight="1">
      <c r="A77" s="162">
        <v>4440</v>
      </c>
      <c r="B77" s="215" t="s">
        <v>108</v>
      </c>
      <c r="C77" s="163"/>
      <c r="D77" s="192"/>
      <c r="E77" s="128"/>
      <c r="F77" s="164">
        <v>50</v>
      </c>
    </row>
    <row r="78" spans="1:6" s="25" customFormat="1" ht="17.25" customHeight="1">
      <c r="A78" s="41">
        <v>80195</v>
      </c>
      <c r="B78" s="255" t="s">
        <v>13</v>
      </c>
      <c r="C78" s="42"/>
      <c r="D78" s="196"/>
      <c r="E78" s="43">
        <f>E82+E83+E84+E89+E94</f>
        <v>20294</v>
      </c>
      <c r="F78" s="44">
        <f>F79+F80+F81+F84+F89+F94</f>
        <v>24034</v>
      </c>
    </row>
    <row r="79" spans="1:6" s="25" customFormat="1" ht="15.75" customHeight="1">
      <c r="A79" s="162">
        <v>4010</v>
      </c>
      <c r="B79" s="223" t="s">
        <v>23</v>
      </c>
      <c r="C79" s="178"/>
      <c r="D79" s="192"/>
      <c r="E79" s="128"/>
      <c r="F79" s="164">
        <v>18810</v>
      </c>
    </row>
    <row r="80" spans="1:6" s="25" customFormat="1" ht="18" customHeight="1">
      <c r="A80" s="162">
        <v>4110</v>
      </c>
      <c r="B80" s="223" t="s">
        <v>102</v>
      </c>
      <c r="C80" s="178"/>
      <c r="D80" s="192"/>
      <c r="E80" s="128"/>
      <c r="F80" s="164">
        <v>850</v>
      </c>
    </row>
    <row r="81" spans="1:6" s="25" customFormat="1" ht="18.75" customHeight="1">
      <c r="A81" s="162">
        <v>4120</v>
      </c>
      <c r="B81" s="223" t="s">
        <v>103</v>
      </c>
      <c r="C81" s="178"/>
      <c r="D81" s="192"/>
      <c r="E81" s="128"/>
      <c r="F81" s="164">
        <v>150</v>
      </c>
    </row>
    <row r="82" spans="1:6" s="25" customFormat="1" ht="17.25" customHeight="1">
      <c r="A82" s="162">
        <v>4170</v>
      </c>
      <c r="B82" s="223" t="s">
        <v>23</v>
      </c>
      <c r="C82" s="178"/>
      <c r="D82" s="192"/>
      <c r="E82" s="128">
        <v>1000</v>
      </c>
      <c r="F82" s="164"/>
    </row>
    <row r="83" spans="1:6" s="25" customFormat="1" ht="30" customHeight="1">
      <c r="A83" s="162">
        <v>4240</v>
      </c>
      <c r="B83" s="223" t="s">
        <v>83</v>
      </c>
      <c r="C83" s="178"/>
      <c r="D83" s="192"/>
      <c r="E83" s="128">
        <v>14200</v>
      </c>
      <c r="F83" s="164"/>
    </row>
    <row r="84" spans="1:6" s="25" customFormat="1" ht="27.75" customHeight="1">
      <c r="A84" s="120"/>
      <c r="B84" s="258" t="s">
        <v>81</v>
      </c>
      <c r="C84" s="172"/>
      <c r="D84" s="197"/>
      <c r="E84" s="324">
        <f>SUM(E85:E88)</f>
        <v>1650</v>
      </c>
      <c r="F84" s="325">
        <f>SUM(F85:F88)</f>
        <v>1650</v>
      </c>
    </row>
    <row r="85" spans="1:6" s="25" customFormat="1" ht="15.75" customHeight="1">
      <c r="A85" s="162">
        <v>4218</v>
      </c>
      <c r="B85" s="54" t="s">
        <v>19</v>
      </c>
      <c r="C85" s="163"/>
      <c r="D85" s="192"/>
      <c r="E85" s="128"/>
      <c r="F85" s="164">
        <v>1238</v>
      </c>
    </row>
    <row r="86" spans="1:6" s="25" customFormat="1" ht="15.75" customHeight="1">
      <c r="A86" s="162">
        <v>4219</v>
      </c>
      <c r="B86" s="54" t="s">
        <v>19</v>
      </c>
      <c r="C86" s="163"/>
      <c r="D86" s="192"/>
      <c r="E86" s="128"/>
      <c r="F86" s="164">
        <v>412</v>
      </c>
    </row>
    <row r="87" spans="1:6" s="25" customFormat="1" ht="15.75" customHeight="1">
      <c r="A87" s="162">
        <v>4308</v>
      </c>
      <c r="B87" s="54" t="s">
        <v>17</v>
      </c>
      <c r="C87" s="163"/>
      <c r="D87" s="192"/>
      <c r="E87" s="128">
        <v>1238</v>
      </c>
      <c r="F87" s="164"/>
    </row>
    <row r="88" spans="1:6" s="25" customFormat="1" ht="15.75" customHeight="1">
      <c r="A88" s="162">
        <v>4309</v>
      </c>
      <c r="B88" s="54" t="s">
        <v>17</v>
      </c>
      <c r="C88" s="163"/>
      <c r="D88" s="192"/>
      <c r="E88" s="128">
        <v>412</v>
      </c>
      <c r="F88" s="164"/>
    </row>
    <row r="89" spans="1:6" s="25" customFormat="1" ht="21.75" customHeight="1">
      <c r="A89" s="162"/>
      <c r="B89" s="258" t="s">
        <v>82</v>
      </c>
      <c r="C89" s="172"/>
      <c r="D89" s="197"/>
      <c r="E89" s="324">
        <f>SUM(E90:E93)</f>
        <v>2274</v>
      </c>
      <c r="F89" s="325">
        <f>SUM(F90:F93)</f>
        <v>2274</v>
      </c>
    </row>
    <row r="90" spans="1:6" s="25" customFormat="1" ht="15.75" customHeight="1">
      <c r="A90" s="162">
        <v>4215</v>
      </c>
      <c r="B90" s="54" t="s">
        <v>19</v>
      </c>
      <c r="C90" s="163"/>
      <c r="D90" s="192"/>
      <c r="E90" s="128"/>
      <c r="F90" s="164">
        <v>1876</v>
      </c>
    </row>
    <row r="91" spans="1:6" s="25" customFormat="1" ht="15.75" customHeight="1">
      <c r="A91" s="162">
        <v>4425</v>
      </c>
      <c r="B91" s="54" t="s">
        <v>29</v>
      </c>
      <c r="C91" s="163"/>
      <c r="D91" s="192"/>
      <c r="E91" s="128">
        <v>2274</v>
      </c>
      <c r="F91" s="164"/>
    </row>
    <row r="92" spans="1:6" s="25" customFormat="1" ht="15.75" customHeight="1">
      <c r="A92" s="162">
        <v>4435</v>
      </c>
      <c r="B92" s="54" t="s">
        <v>32</v>
      </c>
      <c r="C92" s="163"/>
      <c r="D92" s="192"/>
      <c r="E92" s="128"/>
      <c r="F92" s="164">
        <v>248</v>
      </c>
    </row>
    <row r="93" spans="1:6" s="25" customFormat="1" ht="30" customHeight="1">
      <c r="A93" s="162">
        <v>4745</v>
      </c>
      <c r="B93" s="54" t="s">
        <v>62</v>
      </c>
      <c r="C93" s="163"/>
      <c r="D93" s="192"/>
      <c r="E93" s="128"/>
      <c r="F93" s="164">
        <v>150</v>
      </c>
    </row>
    <row r="94" spans="1:6" s="25" customFormat="1" ht="30.75" customHeight="1">
      <c r="A94" s="162"/>
      <c r="B94" s="257" t="s">
        <v>114</v>
      </c>
      <c r="C94" s="178"/>
      <c r="D94" s="192"/>
      <c r="E94" s="227">
        <f>SUM(E95:E97)</f>
        <v>1170</v>
      </c>
      <c r="F94" s="228">
        <f>SUM(F95:F97)</f>
        <v>300</v>
      </c>
    </row>
    <row r="95" spans="1:6" s="25" customFormat="1" ht="15" customHeight="1">
      <c r="A95" s="162">
        <v>3020</v>
      </c>
      <c r="B95" s="223" t="s">
        <v>72</v>
      </c>
      <c r="C95" s="178"/>
      <c r="D95" s="192"/>
      <c r="E95" s="128"/>
      <c r="F95" s="164">
        <v>300</v>
      </c>
    </row>
    <row r="96" spans="1:6" s="25" customFormat="1" ht="18.75" customHeight="1">
      <c r="A96" s="162">
        <v>4040</v>
      </c>
      <c r="B96" s="223" t="s">
        <v>38</v>
      </c>
      <c r="C96" s="178"/>
      <c r="D96" s="192"/>
      <c r="E96" s="128">
        <v>870</v>
      </c>
      <c r="F96" s="164"/>
    </row>
    <row r="97" spans="1:6" s="25" customFormat="1" ht="29.25" customHeight="1" thickBot="1">
      <c r="A97" s="162">
        <v>4750</v>
      </c>
      <c r="B97" s="223" t="s">
        <v>112</v>
      </c>
      <c r="C97" s="178"/>
      <c r="D97" s="192"/>
      <c r="E97" s="128">
        <v>300</v>
      </c>
      <c r="F97" s="164"/>
    </row>
    <row r="98" spans="1:6" s="25" customFormat="1" ht="24" customHeight="1" thickBot="1" thickTop="1">
      <c r="A98" s="45">
        <v>803</v>
      </c>
      <c r="B98" s="179" t="s">
        <v>91</v>
      </c>
      <c r="C98" s="176" t="s">
        <v>22</v>
      </c>
      <c r="D98" s="190"/>
      <c r="E98" s="47">
        <f>E99</f>
        <v>488</v>
      </c>
      <c r="F98" s="48">
        <f>F99</f>
        <v>488</v>
      </c>
    </row>
    <row r="99" spans="1:6" s="25" customFormat="1" ht="21" customHeight="1" thickTop="1">
      <c r="A99" s="49">
        <v>80309</v>
      </c>
      <c r="B99" s="180" t="s">
        <v>92</v>
      </c>
      <c r="C99" s="177"/>
      <c r="D99" s="191"/>
      <c r="E99" s="51">
        <f>E100</f>
        <v>488</v>
      </c>
      <c r="F99" s="52">
        <f>F100</f>
        <v>488</v>
      </c>
    </row>
    <row r="100" spans="1:6" s="25" customFormat="1" ht="26.25" customHeight="1">
      <c r="A100" s="224"/>
      <c r="B100" s="229" t="s">
        <v>93</v>
      </c>
      <c r="C100" s="225"/>
      <c r="D100" s="226"/>
      <c r="E100" s="157">
        <f>SUM(E101:E104)</f>
        <v>488</v>
      </c>
      <c r="F100" s="158">
        <f>SUM(F101:F104)</f>
        <v>488</v>
      </c>
    </row>
    <row r="101" spans="1:6" s="25" customFormat="1" ht="17.25" customHeight="1">
      <c r="A101" s="162">
        <v>4218</v>
      </c>
      <c r="B101" s="223" t="s">
        <v>19</v>
      </c>
      <c r="C101" s="178"/>
      <c r="D101" s="192"/>
      <c r="E101" s="128"/>
      <c r="F101" s="164">
        <v>366</v>
      </c>
    </row>
    <row r="102" spans="1:6" s="25" customFormat="1" ht="16.5" customHeight="1">
      <c r="A102" s="162">
        <v>4219</v>
      </c>
      <c r="B102" s="223" t="s">
        <v>19</v>
      </c>
      <c r="C102" s="178"/>
      <c r="D102" s="192"/>
      <c r="E102" s="128"/>
      <c r="F102" s="164">
        <v>122</v>
      </c>
    </row>
    <row r="103" spans="1:6" s="25" customFormat="1" ht="17.25" customHeight="1">
      <c r="A103" s="162">
        <v>4308</v>
      </c>
      <c r="B103" s="223" t="s">
        <v>17</v>
      </c>
      <c r="C103" s="178"/>
      <c r="D103" s="192"/>
      <c r="E103" s="128">
        <v>366</v>
      </c>
      <c r="F103" s="164"/>
    </row>
    <row r="104" spans="1:6" s="25" customFormat="1" ht="15" customHeight="1">
      <c r="A104" s="245">
        <v>4309</v>
      </c>
      <c r="B104" s="327" t="s">
        <v>17</v>
      </c>
      <c r="C104" s="247"/>
      <c r="D104" s="315"/>
      <c r="E104" s="249">
        <v>122</v>
      </c>
      <c r="F104" s="250"/>
    </row>
    <row r="105" spans="1:6" s="25" customFormat="1" ht="20.25" customHeight="1" thickBot="1">
      <c r="A105" s="280">
        <v>852</v>
      </c>
      <c r="B105" s="312" t="s">
        <v>85</v>
      </c>
      <c r="C105" s="313" t="s">
        <v>30</v>
      </c>
      <c r="D105" s="282">
        <f>D106+D109</f>
        <v>448439</v>
      </c>
      <c r="E105" s="283"/>
      <c r="F105" s="284">
        <f>F106+F109</f>
        <v>448439</v>
      </c>
    </row>
    <row r="106" spans="1:6" s="142" customFormat="1" ht="16.5" customHeight="1" thickTop="1">
      <c r="A106" s="49">
        <v>85219</v>
      </c>
      <c r="B106" s="213" t="s">
        <v>99</v>
      </c>
      <c r="C106" s="177"/>
      <c r="D106" s="199">
        <f>D107</f>
        <v>80000</v>
      </c>
      <c r="E106" s="51"/>
      <c r="F106" s="52">
        <f>F108</f>
        <v>80000</v>
      </c>
    </row>
    <row r="107" spans="1:6" s="25" customFormat="1" ht="30.75" customHeight="1">
      <c r="A107" s="162">
        <v>2030</v>
      </c>
      <c r="B107" s="54" t="s">
        <v>46</v>
      </c>
      <c r="C107" s="178"/>
      <c r="D107" s="200">
        <v>80000</v>
      </c>
      <c r="E107" s="128"/>
      <c r="F107" s="164"/>
    </row>
    <row r="108" spans="1:6" s="25" customFormat="1" ht="17.25" customHeight="1">
      <c r="A108" s="245">
        <v>4010</v>
      </c>
      <c r="B108" s="246" t="s">
        <v>23</v>
      </c>
      <c r="C108" s="247"/>
      <c r="D108" s="248"/>
      <c r="E108" s="249"/>
      <c r="F108" s="250">
        <v>80000</v>
      </c>
    </row>
    <row r="109" spans="1:6" s="25" customFormat="1" ht="14.25" customHeight="1">
      <c r="A109" s="96">
        <v>85295</v>
      </c>
      <c r="B109" s="251" t="s">
        <v>13</v>
      </c>
      <c r="C109" s="252"/>
      <c r="D109" s="253">
        <f>D110</f>
        <v>368439</v>
      </c>
      <c r="E109" s="57"/>
      <c r="F109" s="175">
        <f>F111</f>
        <v>368439</v>
      </c>
    </row>
    <row r="110" spans="1:6" s="25" customFormat="1" ht="30" customHeight="1">
      <c r="A110" s="162">
        <v>2030</v>
      </c>
      <c r="B110" s="181" t="s">
        <v>46</v>
      </c>
      <c r="C110" s="178"/>
      <c r="D110" s="200">
        <v>368439</v>
      </c>
      <c r="E110" s="128"/>
      <c r="F110" s="164"/>
    </row>
    <row r="111" spans="1:6" s="25" customFormat="1" ht="15.75" customHeight="1" thickBot="1">
      <c r="A111" s="162">
        <v>3110</v>
      </c>
      <c r="B111" s="54" t="s">
        <v>86</v>
      </c>
      <c r="C111" s="178"/>
      <c r="D111" s="200"/>
      <c r="E111" s="128"/>
      <c r="F111" s="164">
        <v>368439</v>
      </c>
    </row>
    <row r="112" spans="1:6" s="25" customFormat="1" ht="29.25" customHeight="1" thickBot="1" thickTop="1">
      <c r="A112" s="45">
        <v>854</v>
      </c>
      <c r="B112" s="179" t="s">
        <v>31</v>
      </c>
      <c r="C112" s="176" t="s">
        <v>22</v>
      </c>
      <c r="D112" s="198"/>
      <c r="E112" s="47">
        <f>E113</f>
        <v>1300</v>
      </c>
      <c r="F112" s="48">
        <f>F113+F116</f>
        <v>1300</v>
      </c>
    </row>
    <row r="113" spans="1:6" s="25" customFormat="1" ht="15.75" customHeight="1" thickTop="1">
      <c r="A113" s="49">
        <v>85401</v>
      </c>
      <c r="B113" s="180" t="s">
        <v>115</v>
      </c>
      <c r="C113" s="177"/>
      <c r="D113" s="199"/>
      <c r="E113" s="51">
        <f>E114</f>
        <v>1300</v>
      </c>
      <c r="F113" s="52">
        <f>F115</f>
        <v>550</v>
      </c>
    </row>
    <row r="114" spans="1:6" s="25" customFormat="1" ht="17.25" customHeight="1">
      <c r="A114" s="162">
        <v>4040</v>
      </c>
      <c r="B114" s="223" t="s">
        <v>38</v>
      </c>
      <c r="C114" s="178"/>
      <c r="D114" s="200"/>
      <c r="E114" s="128">
        <v>1300</v>
      </c>
      <c r="F114" s="164"/>
    </row>
    <row r="115" spans="1:6" s="25" customFormat="1" ht="12" customHeight="1">
      <c r="A115" s="162">
        <v>4440</v>
      </c>
      <c r="B115" s="54" t="s">
        <v>108</v>
      </c>
      <c r="C115" s="178"/>
      <c r="D115" s="200"/>
      <c r="E115" s="128"/>
      <c r="F115" s="164">
        <v>550</v>
      </c>
    </row>
    <row r="116" spans="1:6" s="25" customFormat="1" ht="14.25" customHeight="1">
      <c r="A116" s="96">
        <v>85495</v>
      </c>
      <c r="B116" s="256" t="s">
        <v>13</v>
      </c>
      <c r="C116" s="252"/>
      <c r="D116" s="253"/>
      <c r="E116" s="57"/>
      <c r="F116" s="175">
        <f>F117</f>
        <v>750</v>
      </c>
    </row>
    <row r="117" spans="1:6" s="25" customFormat="1" ht="17.25" customHeight="1" thickBot="1">
      <c r="A117" s="162">
        <v>4010</v>
      </c>
      <c r="B117" s="54" t="s">
        <v>23</v>
      </c>
      <c r="C117" s="178"/>
      <c r="D117" s="200"/>
      <c r="E117" s="128"/>
      <c r="F117" s="164">
        <v>750</v>
      </c>
    </row>
    <row r="118" spans="1:6" s="142" customFormat="1" ht="30" customHeight="1" thickBot="1" thickTop="1">
      <c r="A118" s="45">
        <v>900</v>
      </c>
      <c r="B118" s="179" t="s">
        <v>127</v>
      </c>
      <c r="C118" s="176" t="s">
        <v>44</v>
      </c>
      <c r="D118" s="198"/>
      <c r="E118" s="47">
        <f>E119</f>
        <v>100</v>
      </c>
      <c r="F118" s="48">
        <f>F121</f>
        <v>100</v>
      </c>
    </row>
    <row r="119" spans="1:6" s="142" customFormat="1" ht="15.75" customHeight="1" thickTop="1">
      <c r="A119" s="49">
        <v>90095</v>
      </c>
      <c r="B119" s="180" t="s">
        <v>13</v>
      </c>
      <c r="C119" s="177"/>
      <c r="D119" s="199"/>
      <c r="E119" s="51">
        <f>E122</f>
        <v>100</v>
      </c>
      <c r="F119" s="52">
        <f>F121</f>
        <v>100</v>
      </c>
    </row>
    <row r="120" spans="1:6" s="142" customFormat="1" ht="13.5" customHeight="1">
      <c r="A120" s="224"/>
      <c r="B120" s="229" t="s">
        <v>126</v>
      </c>
      <c r="C120" s="298"/>
      <c r="D120" s="299"/>
      <c r="E120" s="173"/>
      <c r="F120" s="174"/>
    </row>
    <row r="121" spans="1:6" s="25" customFormat="1" ht="12.75" customHeight="1">
      <c r="A121" s="162">
        <v>4210</v>
      </c>
      <c r="B121" s="223" t="s">
        <v>19</v>
      </c>
      <c r="C121" s="178"/>
      <c r="D121" s="200"/>
      <c r="E121" s="128"/>
      <c r="F121" s="164">
        <v>100</v>
      </c>
    </row>
    <row r="122" spans="1:6" s="25" customFormat="1" ht="14.25" customHeight="1" thickBot="1">
      <c r="A122" s="286">
        <v>4420</v>
      </c>
      <c r="B122" s="294" t="s">
        <v>29</v>
      </c>
      <c r="C122" s="295"/>
      <c r="D122" s="287"/>
      <c r="E122" s="288">
        <v>100</v>
      </c>
      <c r="F122" s="289"/>
    </row>
    <row r="123" spans="1:6" s="69" customFormat="1" ht="27.75" customHeight="1" thickBot="1" thickTop="1">
      <c r="A123" s="26">
        <v>921</v>
      </c>
      <c r="B123" s="66" t="s">
        <v>33</v>
      </c>
      <c r="C123" s="67" t="s">
        <v>43</v>
      </c>
      <c r="D123" s="186"/>
      <c r="E123" s="29">
        <f>SUM(E124)</f>
        <v>3183</v>
      </c>
      <c r="F123" s="30">
        <f>SUM(F124)</f>
        <v>3183</v>
      </c>
    </row>
    <row r="124" spans="1:6" s="69" customFormat="1" ht="16.5" customHeight="1" thickTop="1">
      <c r="A124" s="41">
        <v>92195</v>
      </c>
      <c r="B124" s="65" t="s">
        <v>13</v>
      </c>
      <c r="C124" s="119"/>
      <c r="D124" s="196"/>
      <c r="E124" s="43">
        <f>SUM(E125:E133)</f>
        <v>3183</v>
      </c>
      <c r="F124" s="44">
        <f>SUM(F125:F133)</f>
        <v>3183</v>
      </c>
    </row>
    <row r="125" spans="1:6" s="69" customFormat="1" ht="14.25" customHeight="1">
      <c r="A125" s="120"/>
      <c r="B125" s="302" t="s">
        <v>60</v>
      </c>
      <c r="C125" s="156"/>
      <c r="D125" s="201"/>
      <c r="E125" s="157"/>
      <c r="F125" s="158"/>
    </row>
    <row r="126" spans="1:6" s="69" customFormat="1" ht="15.75" customHeight="1">
      <c r="A126" s="36">
        <v>4210</v>
      </c>
      <c r="B126" s="54" t="s">
        <v>19</v>
      </c>
      <c r="C126" s="118"/>
      <c r="D126" s="188"/>
      <c r="E126" s="38">
        <v>130</v>
      </c>
      <c r="F126" s="40"/>
    </row>
    <row r="127" spans="1:6" s="69" customFormat="1" ht="13.5" customHeight="1">
      <c r="A127" s="36">
        <v>4300</v>
      </c>
      <c r="B127" s="54" t="s">
        <v>17</v>
      </c>
      <c r="C127" s="118"/>
      <c r="D127" s="188"/>
      <c r="E127" s="38"/>
      <c r="F127" s="40">
        <v>130</v>
      </c>
    </row>
    <row r="128" spans="1:6" s="69" customFormat="1" ht="17.25" customHeight="1">
      <c r="A128" s="114"/>
      <c r="B128" s="302" t="s">
        <v>61</v>
      </c>
      <c r="C128" s="154"/>
      <c r="D128" s="202"/>
      <c r="E128" s="123"/>
      <c r="F128" s="155"/>
    </row>
    <row r="129" spans="1:6" s="69" customFormat="1" ht="15" customHeight="1">
      <c r="A129" s="36">
        <v>4210</v>
      </c>
      <c r="B129" s="54" t="s">
        <v>19</v>
      </c>
      <c r="C129" s="118"/>
      <c r="D129" s="188"/>
      <c r="E129" s="38">
        <v>3000</v>
      </c>
      <c r="F129" s="40"/>
    </row>
    <row r="130" spans="1:6" s="69" customFormat="1" ht="16.5" customHeight="1">
      <c r="A130" s="36">
        <v>4300</v>
      </c>
      <c r="B130" s="54" t="s">
        <v>17</v>
      </c>
      <c r="C130" s="118"/>
      <c r="D130" s="188"/>
      <c r="E130" s="38"/>
      <c r="F130" s="40">
        <v>3000</v>
      </c>
    </row>
    <row r="131" spans="1:6" s="69" customFormat="1" ht="15.75" customHeight="1">
      <c r="A131" s="139"/>
      <c r="B131" s="303" t="s">
        <v>88</v>
      </c>
      <c r="C131" s="118"/>
      <c r="D131" s="188"/>
      <c r="E131" s="157"/>
      <c r="F131" s="158"/>
    </row>
    <row r="132" spans="1:6" s="69" customFormat="1" ht="16.5" customHeight="1">
      <c r="A132" s="139">
        <v>4210</v>
      </c>
      <c r="B132" s="54" t="s">
        <v>19</v>
      </c>
      <c r="C132" s="118"/>
      <c r="D132" s="188"/>
      <c r="E132" s="38">
        <v>53</v>
      </c>
      <c r="F132" s="40"/>
    </row>
    <row r="133" spans="1:6" s="69" customFormat="1" ht="27.75" customHeight="1" thickBot="1">
      <c r="A133" s="139">
        <v>4740</v>
      </c>
      <c r="B133" s="342" t="s">
        <v>62</v>
      </c>
      <c r="C133" s="118"/>
      <c r="D133" s="188"/>
      <c r="E133" s="38"/>
      <c r="F133" s="40">
        <v>53</v>
      </c>
    </row>
    <row r="134" spans="1:6" s="69" customFormat="1" ht="21" customHeight="1" thickBot="1" thickTop="1">
      <c r="A134" s="210">
        <v>926</v>
      </c>
      <c r="B134" s="211" t="s">
        <v>89</v>
      </c>
      <c r="C134" s="176" t="s">
        <v>43</v>
      </c>
      <c r="D134" s="190"/>
      <c r="E134" s="47">
        <f>E135</f>
        <v>620</v>
      </c>
      <c r="F134" s="48">
        <f>F135</f>
        <v>620</v>
      </c>
    </row>
    <row r="135" spans="1:6" s="69" customFormat="1" ht="16.5" customHeight="1" thickTop="1">
      <c r="A135" s="212">
        <v>92695</v>
      </c>
      <c r="B135" s="213" t="s">
        <v>13</v>
      </c>
      <c r="C135" s="177"/>
      <c r="D135" s="191"/>
      <c r="E135" s="51">
        <f>E137</f>
        <v>620</v>
      </c>
      <c r="F135" s="52">
        <f>F138</f>
        <v>620</v>
      </c>
    </row>
    <row r="136" spans="1:6" s="69" customFormat="1" ht="15" customHeight="1">
      <c r="A136" s="216"/>
      <c r="B136" s="217" t="s">
        <v>90</v>
      </c>
      <c r="C136" s="218"/>
      <c r="D136" s="219"/>
      <c r="E136" s="220"/>
      <c r="F136" s="221"/>
    </row>
    <row r="137" spans="1:6" s="53" customFormat="1" ht="14.25" customHeight="1">
      <c r="A137" s="214">
        <v>4210</v>
      </c>
      <c r="B137" s="215" t="s">
        <v>19</v>
      </c>
      <c r="C137" s="178"/>
      <c r="D137" s="192"/>
      <c r="E137" s="38">
        <v>620</v>
      </c>
      <c r="F137" s="164"/>
    </row>
    <row r="138" spans="1:6" s="69" customFormat="1" ht="15.75" customHeight="1" thickBot="1">
      <c r="A138" s="209">
        <v>4300</v>
      </c>
      <c r="B138" s="140" t="s">
        <v>17</v>
      </c>
      <c r="C138" s="159"/>
      <c r="D138" s="203"/>
      <c r="E138" s="222"/>
      <c r="F138" s="149">
        <v>620</v>
      </c>
    </row>
    <row r="139" spans="1:6" s="72" customFormat="1" ht="18" customHeight="1" thickBot="1" thickTop="1">
      <c r="A139" s="70"/>
      <c r="B139" s="71" t="s">
        <v>34</v>
      </c>
      <c r="C139" s="71"/>
      <c r="D139" s="204">
        <f>D105</f>
        <v>448439</v>
      </c>
      <c r="E139" s="318">
        <f>E11+E17+E35+E38+E41+E98+E105+E112+E118+E123+E134</f>
        <v>788506</v>
      </c>
      <c r="F139" s="319">
        <f>F11+F17+F35+F38+F41+F98+F105+F112+F118+F123+F134</f>
        <v>1161945</v>
      </c>
    </row>
    <row r="140" spans="1:6" s="77" customFormat="1" ht="17.25" thickBot="1" thickTop="1">
      <c r="A140" s="73"/>
      <c r="B140" s="74" t="s">
        <v>35</v>
      </c>
      <c r="C140" s="74"/>
      <c r="D140" s="323"/>
      <c r="E140" s="75">
        <f>F139-E139</f>
        <v>373439</v>
      </c>
      <c r="F140" s="76"/>
    </row>
    <row r="141" s="78" customFormat="1" ht="13.5" thickTop="1"/>
    <row r="142" s="78" customFormat="1" ht="12.75"/>
    <row r="143" s="78" customFormat="1" ht="12.75"/>
    <row r="144" s="78" customFormat="1" ht="12.75">
      <c r="E144" s="301"/>
    </row>
    <row r="145" s="78" customFormat="1" ht="12.75"/>
    <row r="146" s="78" customFormat="1" ht="12.75"/>
    <row r="147" s="78" customFormat="1" ht="12.75"/>
  </sheetData>
  <mergeCells count="1">
    <mergeCell ref="B8:B9"/>
  </mergeCells>
  <printOptions horizontalCentered="1"/>
  <pageMargins left="0" right="0" top="0.984251968503937" bottom="0.75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E5" sqref="E5"/>
    </sheetView>
  </sheetViews>
  <sheetFormatPr defaultColWidth="9.00390625" defaultRowHeight="12.75"/>
  <cols>
    <col min="1" max="1" width="6.75390625" style="1" customWidth="1"/>
    <col min="2" max="2" width="41.125" style="1" customWidth="1"/>
    <col min="3" max="3" width="6.375" style="1" customWidth="1"/>
    <col min="4" max="4" width="13.375" style="1" customWidth="1"/>
    <col min="5" max="5" width="13.875" style="1" customWidth="1"/>
    <col min="6" max="6" width="14.375" style="1" customWidth="1"/>
    <col min="7" max="16384" width="10.00390625" style="1" customWidth="1"/>
  </cols>
  <sheetData>
    <row r="1" spans="2:5" ht="10.5" customHeight="1">
      <c r="B1" s="79"/>
      <c r="C1" s="2"/>
      <c r="D1" s="2"/>
      <c r="E1" s="2" t="s">
        <v>36</v>
      </c>
    </row>
    <row r="2" spans="1:5" ht="9.75" customHeight="1">
      <c r="A2" s="3"/>
      <c r="B2" s="4"/>
      <c r="C2" s="6"/>
      <c r="D2" s="6"/>
      <c r="E2" s="6" t="s">
        <v>142</v>
      </c>
    </row>
    <row r="3" spans="1:5" ht="12" customHeight="1">
      <c r="A3" s="3"/>
      <c r="B3" s="4"/>
      <c r="C3" s="6"/>
      <c r="D3" s="6"/>
      <c r="E3" s="6" t="s">
        <v>1</v>
      </c>
    </row>
    <row r="4" spans="1:5" ht="12" customHeight="1">
      <c r="A4" s="3"/>
      <c r="B4" s="4"/>
      <c r="C4" s="6"/>
      <c r="D4" s="6"/>
      <c r="E4" s="6" t="s">
        <v>141</v>
      </c>
    </row>
    <row r="5" spans="1:5" ht="18.75">
      <c r="A5" s="3"/>
      <c r="B5" s="4"/>
      <c r="C5" s="6"/>
      <c r="D5" s="6"/>
      <c r="E5" s="5"/>
    </row>
    <row r="6" spans="1:6" s="11" customFormat="1" ht="45.75" customHeight="1">
      <c r="A6" s="7" t="s">
        <v>48</v>
      </c>
      <c r="B6" s="8"/>
      <c r="C6" s="9"/>
      <c r="D6" s="9"/>
      <c r="E6" s="9"/>
      <c r="F6" s="9"/>
    </row>
    <row r="7" spans="1:6" s="11" customFormat="1" ht="21" customHeight="1" thickBot="1">
      <c r="A7" s="7"/>
      <c r="B7" s="8"/>
      <c r="C7" s="9"/>
      <c r="D7" s="9"/>
      <c r="E7" s="9"/>
      <c r="F7" s="80" t="s">
        <v>2</v>
      </c>
    </row>
    <row r="8" spans="1:6" s="17" customFormat="1" ht="29.25" customHeight="1">
      <c r="A8" s="13" t="s">
        <v>3</v>
      </c>
      <c r="B8" s="343" t="s">
        <v>4</v>
      </c>
      <c r="C8" s="14" t="s">
        <v>5</v>
      </c>
      <c r="D8" s="183" t="s">
        <v>6</v>
      </c>
      <c r="E8" s="15" t="s">
        <v>7</v>
      </c>
      <c r="F8" s="16"/>
    </row>
    <row r="9" spans="1:6" s="17" customFormat="1" ht="15.75">
      <c r="A9" s="18" t="s">
        <v>8</v>
      </c>
      <c r="B9" s="344"/>
      <c r="C9" s="207" t="s">
        <v>9</v>
      </c>
      <c r="D9" s="238" t="s">
        <v>10</v>
      </c>
      <c r="E9" s="182" t="s">
        <v>11</v>
      </c>
      <c r="F9" s="81" t="s">
        <v>10</v>
      </c>
    </row>
    <row r="10" spans="1:6" s="25" customFormat="1" ht="12" thickBot="1">
      <c r="A10" s="21">
        <v>1</v>
      </c>
      <c r="B10" s="82">
        <v>2</v>
      </c>
      <c r="C10" s="208">
        <v>3</v>
      </c>
      <c r="D10" s="239">
        <v>4</v>
      </c>
      <c r="E10" s="237">
        <v>5</v>
      </c>
      <c r="F10" s="83">
        <v>6</v>
      </c>
    </row>
    <row r="11" spans="1:6" s="25" customFormat="1" ht="21.75" customHeight="1" thickBot="1" thickTop="1">
      <c r="A11" s="26">
        <v>600</v>
      </c>
      <c r="B11" s="84" t="s">
        <v>15</v>
      </c>
      <c r="C11" s="28" t="s">
        <v>12</v>
      </c>
      <c r="D11" s="186"/>
      <c r="E11" s="29"/>
      <c r="F11" s="85">
        <f>F12</f>
        <v>40000</v>
      </c>
    </row>
    <row r="12" spans="1:6" s="25" customFormat="1" ht="23.25" customHeight="1" thickTop="1">
      <c r="A12" s="31">
        <v>60015</v>
      </c>
      <c r="B12" s="86" t="s">
        <v>37</v>
      </c>
      <c r="C12" s="33"/>
      <c r="D12" s="187"/>
      <c r="E12" s="34"/>
      <c r="F12" s="87">
        <f>F13</f>
        <v>40000</v>
      </c>
    </row>
    <row r="13" spans="1:6" s="25" customFormat="1" ht="31.5" customHeight="1" thickBot="1">
      <c r="A13" s="36">
        <v>6050</v>
      </c>
      <c r="B13" s="88" t="s">
        <v>64</v>
      </c>
      <c r="C13" s="37"/>
      <c r="D13" s="188"/>
      <c r="E13" s="38"/>
      <c r="F13" s="89">
        <v>40000</v>
      </c>
    </row>
    <row r="14" spans="1:6" s="142" customFormat="1" ht="23.25" customHeight="1" thickBot="1" thickTop="1">
      <c r="A14" s="45">
        <v>710</v>
      </c>
      <c r="B14" s="166" t="s">
        <v>74</v>
      </c>
      <c r="C14" s="46" t="s">
        <v>76</v>
      </c>
      <c r="D14" s="190"/>
      <c r="E14" s="47">
        <f>E15</f>
        <v>1618</v>
      </c>
      <c r="F14" s="167">
        <f>F15</f>
        <v>1618</v>
      </c>
    </row>
    <row r="15" spans="1:6" s="142" customFormat="1" ht="19.5" customHeight="1" thickTop="1">
      <c r="A15" s="49">
        <v>71015</v>
      </c>
      <c r="B15" s="168" t="s">
        <v>75</v>
      </c>
      <c r="C15" s="50"/>
      <c r="D15" s="191"/>
      <c r="E15" s="51">
        <f>SUM(E16:E18)</f>
        <v>1618</v>
      </c>
      <c r="F15" s="169">
        <f>SUM(F16:F18)</f>
        <v>1618</v>
      </c>
    </row>
    <row r="16" spans="1:6" s="25" customFormat="1" ht="18" customHeight="1">
      <c r="A16" s="36">
        <v>4040</v>
      </c>
      <c r="B16" s="88" t="s">
        <v>38</v>
      </c>
      <c r="C16" s="37"/>
      <c r="D16" s="188"/>
      <c r="E16" s="38">
        <v>118</v>
      </c>
      <c r="F16" s="89"/>
    </row>
    <row r="17" spans="1:6" s="25" customFormat="1" ht="16.5" customHeight="1">
      <c r="A17" s="36">
        <v>4300</v>
      </c>
      <c r="B17" s="88" t="s">
        <v>17</v>
      </c>
      <c r="C17" s="37"/>
      <c r="D17" s="188"/>
      <c r="E17" s="38"/>
      <c r="F17" s="89">
        <v>1618</v>
      </c>
    </row>
    <row r="18" spans="1:6" s="25" customFormat="1" ht="16.5" customHeight="1" thickBot="1">
      <c r="A18" s="36">
        <v>4410</v>
      </c>
      <c r="B18" s="88" t="s">
        <v>28</v>
      </c>
      <c r="C18" s="37"/>
      <c r="D18" s="188"/>
      <c r="E18" s="38">
        <v>1500</v>
      </c>
      <c r="F18" s="89"/>
    </row>
    <row r="19" spans="1:6" s="142" customFormat="1" ht="22.5" customHeight="1" thickBot="1" thickTop="1">
      <c r="A19" s="45">
        <v>750</v>
      </c>
      <c r="B19" s="166" t="s">
        <v>20</v>
      </c>
      <c r="C19" s="46" t="s">
        <v>44</v>
      </c>
      <c r="D19" s="190"/>
      <c r="E19" s="47"/>
      <c r="F19" s="167">
        <f>F20</f>
        <v>43000</v>
      </c>
    </row>
    <row r="20" spans="1:6" s="142" customFormat="1" ht="21" customHeight="1" thickTop="1">
      <c r="A20" s="49">
        <v>75020</v>
      </c>
      <c r="B20" s="168" t="s">
        <v>78</v>
      </c>
      <c r="C20" s="50"/>
      <c r="D20" s="191"/>
      <c r="E20" s="51"/>
      <c r="F20" s="169">
        <f>F21</f>
        <v>43000</v>
      </c>
    </row>
    <row r="21" spans="1:6" s="25" customFormat="1" ht="45.75" customHeight="1" thickBot="1">
      <c r="A21" s="36">
        <v>2320</v>
      </c>
      <c r="B21" s="88" t="s">
        <v>79</v>
      </c>
      <c r="C21" s="37"/>
      <c r="D21" s="188"/>
      <c r="E21" s="38"/>
      <c r="F21" s="89">
        <v>43000</v>
      </c>
    </row>
    <row r="22" spans="1:6" s="91" customFormat="1" ht="39" customHeight="1" thickBot="1" thickTop="1">
      <c r="A22" s="26">
        <v>754</v>
      </c>
      <c r="B22" s="90" t="s">
        <v>42</v>
      </c>
      <c r="C22" s="28" t="s">
        <v>45</v>
      </c>
      <c r="D22" s="186"/>
      <c r="E22" s="29">
        <f>E23</f>
        <v>8000</v>
      </c>
      <c r="F22" s="30"/>
    </row>
    <row r="23" spans="1:6" s="25" customFormat="1" ht="21" customHeight="1" thickTop="1">
      <c r="A23" s="31">
        <v>75405</v>
      </c>
      <c r="B23" s="92" t="s">
        <v>65</v>
      </c>
      <c r="C23" s="33"/>
      <c r="D23" s="187"/>
      <c r="E23" s="34">
        <f>E24</f>
        <v>8000</v>
      </c>
      <c r="F23" s="35"/>
    </row>
    <row r="24" spans="1:6" s="25" customFormat="1" ht="18.75" customHeight="1" thickBot="1">
      <c r="A24" s="36">
        <v>3000</v>
      </c>
      <c r="B24" s="88" t="s">
        <v>66</v>
      </c>
      <c r="C24" s="37"/>
      <c r="D24" s="188"/>
      <c r="E24" s="38">
        <v>8000</v>
      </c>
      <c r="F24" s="40"/>
    </row>
    <row r="25" spans="1:6" s="53" customFormat="1" ht="22.5" customHeight="1" thickBot="1" thickTop="1">
      <c r="A25" s="45">
        <v>801</v>
      </c>
      <c r="B25" s="93" t="s">
        <v>21</v>
      </c>
      <c r="C25" s="28" t="s">
        <v>22</v>
      </c>
      <c r="D25" s="186"/>
      <c r="E25" s="296">
        <f>E26+E33+E42+E46+E51+E59+E66+E71</f>
        <v>79029</v>
      </c>
      <c r="F25" s="297">
        <f>F26+F33+F42+F46+F51+F59+F66+F71</f>
        <v>79029</v>
      </c>
    </row>
    <row r="26" spans="1:6" s="53" customFormat="1" ht="22.5" customHeight="1" thickTop="1">
      <c r="A26" s="49">
        <v>80102</v>
      </c>
      <c r="B26" s="231" t="s">
        <v>116</v>
      </c>
      <c r="C26" s="33"/>
      <c r="D26" s="187"/>
      <c r="E26" s="259">
        <f>SUM(E27:E32)</f>
        <v>7850</v>
      </c>
      <c r="F26" s="260">
        <f>SUM(F27:F32)</f>
        <v>1350</v>
      </c>
    </row>
    <row r="27" spans="1:6" s="53" customFormat="1" ht="18" customHeight="1">
      <c r="A27" s="162">
        <v>4210</v>
      </c>
      <c r="B27" s="233" t="s">
        <v>19</v>
      </c>
      <c r="C27" s="163"/>
      <c r="D27" s="192"/>
      <c r="E27" s="261">
        <v>4000</v>
      </c>
      <c r="F27" s="262"/>
    </row>
    <row r="28" spans="1:6" s="53" customFormat="1" ht="15" customHeight="1">
      <c r="A28" s="162">
        <v>4260</v>
      </c>
      <c r="B28" s="233" t="s">
        <v>25</v>
      </c>
      <c r="C28" s="163"/>
      <c r="D28" s="192"/>
      <c r="E28" s="261">
        <v>2800</v>
      </c>
      <c r="F28" s="262"/>
    </row>
    <row r="29" spans="1:6" s="53" customFormat="1" ht="27" customHeight="1">
      <c r="A29" s="162">
        <v>4360</v>
      </c>
      <c r="B29" s="235" t="s">
        <v>26</v>
      </c>
      <c r="C29" s="163"/>
      <c r="D29" s="192"/>
      <c r="E29" s="261"/>
      <c r="F29" s="262">
        <v>50</v>
      </c>
    </row>
    <row r="30" spans="1:6" s="53" customFormat="1" ht="30" customHeight="1">
      <c r="A30" s="162">
        <v>4370</v>
      </c>
      <c r="B30" s="235" t="s">
        <v>117</v>
      </c>
      <c r="C30" s="163"/>
      <c r="D30" s="192"/>
      <c r="E30" s="261">
        <v>500</v>
      </c>
      <c r="F30" s="262"/>
    </row>
    <row r="31" spans="1:6" s="53" customFormat="1" ht="31.5" customHeight="1">
      <c r="A31" s="162">
        <v>4700</v>
      </c>
      <c r="B31" s="235" t="s">
        <v>118</v>
      </c>
      <c r="C31" s="163"/>
      <c r="D31" s="192"/>
      <c r="E31" s="261">
        <v>550</v>
      </c>
      <c r="F31" s="262"/>
    </row>
    <row r="32" spans="1:6" s="53" customFormat="1" ht="29.25" customHeight="1">
      <c r="A32" s="245">
        <v>4750</v>
      </c>
      <c r="B32" s="291" t="s">
        <v>112</v>
      </c>
      <c r="C32" s="292"/>
      <c r="D32" s="315"/>
      <c r="E32" s="316"/>
      <c r="F32" s="317">
        <v>1300</v>
      </c>
    </row>
    <row r="33" spans="1:6" s="53" customFormat="1" ht="20.25" customHeight="1">
      <c r="A33" s="96">
        <v>80111</v>
      </c>
      <c r="B33" s="263" t="s">
        <v>119</v>
      </c>
      <c r="C33" s="146"/>
      <c r="D33" s="193"/>
      <c r="E33" s="264">
        <f>SUM(E34:E41)</f>
        <v>6500</v>
      </c>
      <c r="F33" s="265">
        <f>SUM(F34:F41)</f>
        <v>12600</v>
      </c>
    </row>
    <row r="34" spans="1:6" s="53" customFormat="1" ht="21" customHeight="1">
      <c r="A34" s="162">
        <v>3020</v>
      </c>
      <c r="B34" s="235" t="s">
        <v>72</v>
      </c>
      <c r="C34" s="163"/>
      <c r="D34" s="192"/>
      <c r="E34" s="261">
        <v>1900</v>
      </c>
      <c r="F34" s="262"/>
    </row>
    <row r="35" spans="1:6" s="53" customFormat="1" ht="18" customHeight="1">
      <c r="A35" s="162">
        <v>4210</v>
      </c>
      <c r="B35" s="235" t="s">
        <v>19</v>
      </c>
      <c r="C35" s="163"/>
      <c r="D35" s="192"/>
      <c r="E35" s="261"/>
      <c r="F35" s="262">
        <v>900</v>
      </c>
    </row>
    <row r="36" spans="1:6" s="53" customFormat="1" ht="18" customHeight="1">
      <c r="A36" s="162">
        <v>4260</v>
      </c>
      <c r="B36" s="235" t="s">
        <v>25</v>
      </c>
      <c r="C36" s="163"/>
      <c r="D36" s="192"/>
      <c r="E36" s="261">
        <v>3400</v>
      </c>
      <c r="F36" s="262"/>
    </row>
    <row r="37" spans="1:6" s="53" customFormat="1" ht="16.5" customHeight="1">
      <c r="A37" s="162">
        <v>4300</v>
      </c>
      <c r="B37" s="235" t="s">
        <v>17</v>
      </c>
      <c r="C37" s="163"/>
      <c r="D37" s="192"/>
      <c r="E37" s="261"/>
      <c r="F37" s="262">
        <v>10000</v>
      </c>
    </row>
    <row r="38" spans="1:6" s="53" customFormat="1" ht="29.25" customHeight="1">
      <c r="A38" s="162">
        <v>4360</v>
      </c>
      <c r="B38" s="235" t="s">
        <v>26</v>
      </c>
      <c r="C38" s="163"/>
      <c r="D38" s="192"/>
      <c r="E38" s="261"/>
      <c r="F38" s="262">
        <v>100</v>
      </c>
    </row>
    <row r="39" spans="1:6" s="53" customFormat="1" ht="29.25" customHeight="1">
      <c r="A39" s="162">
        <v>4370</v>
      </c>
      <c r="B39" s="235" t="s">
        <v>117</v>
      </c>
      <c r="C39" s="163"/>
      <c r="D39" s="192"/>
      <c r="E39" s="261">
        <v>600</v>
      </c>
      <c r="F39" s="262"/>
    </row>
    <row r="40" spans="1:6" s="53" customFormat="1" ht="29.25" customHeight="1">
      <c r="A40" s="162">
        <v>4700</v>
      </c>
      <c r="B40" s="235" t="s">
        <v>118</v>
      </c>
      <c r="C40" s="163"/>
      <c r="D40" s="192"/>
      <c r="E40" s="261">
        <v>600</v>
      </c>
      <c r="F40" s="262"/>
    </row>
    <row r="41" spans="1:6" s="53" customFormat="1" ht="29.25" customHeight="1">
      <c r="A41" s="162">
        <v>4750</v>
      </c>
      <c r="B41" s="235" t="s">
        <v>112</v>
      </c>
      <c r="C41" s="163"/>
      <c r="D41" s="192"/>
      <c r="E41" s="261"/>
      <c r="F41" s="262">
        <v>1600</v>
      </c>
    </row>
    <row r="42" spans="1:6" s="53" customFormat="1" ht="16.5" customHeight="1">
      <c r="A42" s="41">
        <v>80120</v>
      </c>
      <c r="B42" s="94" t="s">
        <v>39</v>
      </c>
      <c r="C42" s="94"/>
      <c r="D42" s="240"/>
      <c r="E42" s="43">
        <f>SUM(E43:E45)</f>
        <v>7379</v>
      </c>
      <c r="F42" s="44">
        <f>SUM(F43:F45)</f>
        <v>12868</v>
      </c>
    </row>
    <row r="43" spans="1:6" s="53" customFormat="1" ht="19.5" customHeight="1">
      <c r="A43" s="36">
        <v>3020</v>
      </c>
      <c r="B43" s="55" t="s">
        <v>72</v>
      </c>
      <c r="C43" s="205"/>
      <c r="D43" s="241"/>
      <c r="E43" s="38">
        <v>560</v>
      </c>
      <c r="F43" s="40"/>
    </row>
    <row r="44" spans="1:6" s="53" customFormat="1" ht="15">
      <c r="A44" s="36">
        <v>4040</v>
      </c>
      <c r="B44" s="64" t="s">
        <v>38</v>
      </c>
      <c r="C44" s="64"/>
      <c r="D44" s="195"/>
      <c r="E44" s="38">
        <v>6819</v>
      </c>
      <c r="F44" s="40"/>
    </row>
    <row r="45" spans="1:6" s="53" customFormat="1" ht="15">
      <c r="A45" s="36">
        <v>4440</v>
      </c>
      <c r="B45" s="54" t="s">
        <v>27</v>
      </c>
      <c r="C45" s="64"/>
      <c r="D45" s="195"/>
      <c r="E45" s="38"/>
      <c r="F45" s="40">
        <v>12868</v>
      </c>
    </row>
    <row r="46" spans="1:6" s="53" customFormat="1" ht="17.25" customHeight="1">
      <c r="A46" s="96">
        <v>80123</v>
      </c>
      <c r="B46" s="256" t="s">
        <v>120</v>
      </c>
      <c r="C46" s="266"/>
      <c r="D46" s="267"/>
      <c r="E46" s="57">
        <f>E47</f>
        <v>2800</v>
      </c>
      <c r="F46" s="175">
        <f>SUM(F47:F50)</f>
        <v>3520</v>
      </c>
    </row>
    <row r="47" spans="1:6" s="53" customFormat="1" ht="15.75" customHeight="1">
      <c r="A47" s="36">
        <v>3020</v>
      </c>
      <c r="B47" s="55" t="s">
        <v>72</v>
      </c>
      <c r="C47" s="64"/>
      <c r="D47" s="195"/>
      <c r="E47" s="38">
        <v>2800</v>
      </c>
      <c r="F47" s="40"/>
    </row>
    <row r="48" spans="1:6" s="53" customFormat="1" ht="18" customHeight="1">
      <c r="A48" s="36">
        <v>4210</v>
      </c>
      <c r="B48" s="235" t="s">
        <v>19</v>
      </c>
      <c r="C48" s="64"/>
      <c r="D48" s="195"/>
      <c r="E48" s="38"/>
      <c r="F48" s="40">
        <v>1000</v>
      </c>
    </row>
    <row r="49" spans="1:6" s="53" customFormat="1" ht="15.75" customHeight="1">
      <c r="A49" s="36">
        <v>4300</v>
      </c>
      <c r="B49" s="235" t="s">
        <v>17</v>
      </c>
      <c r="C49" s="64"/>
      <c r="D49" s="195"/>
      <c r="E49" s="38"/>
      <c r="F49" s="40">
        <v>1800</v>
      </c>
    </row>
    <row r="50" spans="1:6" s="53" customFormat="1" ht="15">
      <c r="A50" s="36">
        <v>4440</v>
      </c>
      <c r="B50" s="54" t="s">
        <v>27</v>
      </c>
      <c r="C50" s="64"/>
      <c r="D50" s="195"/>
      <c r="E50" s="38"/>
      <c r="F50" s="40">
        <v>720</v>
      </c>
    </row>
    <row r="51" spans="1:6" s="53" customFormat="1" ht="16.5" customHeight="1">
      <c r="A51" s="41">
        <v>80130</v>
      </c>
      <c r="B51" s="56" t="s">
        <v>41</v>
      </c>
      <c r="C51" s="94"/>
      <c r="D51" s="240"/>
      <c r="E51" s="43">
        <f>SUM(E52:E58)</f>
        <v>25000</v>
      </c>
      <c r="F51" s="44">
        <f>SUM(F52:F58)</f>
        <v>39400</v>
      </c>
    </row>
    <row r="52" spans="1:6" s="53" customFormat="1" ht="17.25" customHeight="1">
      <c r="A52" s="36">
        <v>3020</v>
      </c>
      <c r="B52" s="55" t="s">
        <v>72</v>
      </c>
      <c r="C52" s="205"/>
      <c r="D52" s="241"/>
      <c r="E52" s="128">
        <v>23000</v>
      </c>
      <c r="F52" s="40"/>
    </row>
    <row r="53" spans="1:6" s="53" customFormat="1" ht="15">
      <c r="A53" s="36">
        <v>4210</v>
      </c>
      <c r="B53" s="64" t="s">
        <v>19</v>
      </c>
      <c r="C53" s="64"/>
      <c r="D53" s="195"/>
      <c r="E53" s="38"/>
      <c r="F53" s="40">
        <v>12900</v>
      </c>
    </row>
    <row r="54" spans="1:6" s="53" customFormat="1" ht="17.25" customHeight="1">
      <c r="A54" s="36">
        <v>4300</v>
      </c>
      <c r="B54" s="64" t="s">
        <v>17</v>
      </c>
      <c r="C54" s="64"/>
      <c r="D54" s="195"/>
      <c r="E54" s="38"/>
      <c r="F54" s="40">
        <v>19000</v>
      </c>
    </row>
    <row r="55" spans="1:6" s="53" customFormat="1" ht="15.75" customHeight="1">
      <c r="A55" s="36">
        <v>4410</v>
      </c>
      <c r="B55" s="55" t="s">
        <v>28</v>
      </c>
      <c r="C55" s="64"/>
      <c r="D55" s="195"/>
      <c r="E55" s="38">
        <v>1000</v>
      </c>
      <c r="F55" s="40"/>
    </row>
    <row r="56" spans="1:6" s="53" customFormat="1" ht="15">
      <c r="A56" s="36">
        <v>4440</v>
      </c>
      <c r="B56" s="54" t="s">
        <v>27</v>
      </c>
      <c r="C56" s="64"/>
      <c r="D56" s="195"/>
      <c r="E56" s="38"/>
      <c r="F56" s="40">
        <v>4500</v>
      </c>
    </row>
    <row r="57" spans="1:6" s="53" customFormat="1" ht="30">
      <c r="A57" s="36">
        <v>4740</v>
      </c>
      <c r="B57" s="54" t="s">
        <v>62</v>
      </c>
      <c r="C57" s="64"/>
      <c r="D57" s="195"/>
      <c r="E57" s="38">
        <v>1000</v>
      </c>
      <c r="F57" s="40"/>
    </row>
    <row r="58" spans="1:6" s="53" customFormat="1" ht="30">
      <c r="A58" s="60">
        <v>4750</v>
      </c>
      <c r="B58" s="63" t="s">
        <v>40</v>
      </c>
      <c r="C58" s="206"/>
      <c r="D58" s="242"/>
      <c r="E58" s="61"/>
      <c r="F58" s="62">
        <v>3000</v>
      </c>
    </row>
    <row r="59" spans="1:6" s="53" customFormat="1" ht="20.25" customHeight="1">
      <c r="A59" s="274">
        <v>80134</v>
      </c>
      <c r="B59" s="275" t="s">
        <v>121</v>
      </c>
      <c r="C59" s="276"/>
      <c r="D59" s="277"/>
      <c r="E59" s="278">
        <f>SUM(E60:E65)</f>
        <v>3850</v>
      </c>
      <c r="F59" s="279">
        <f>SUM(F60:F65)</f>
        <v>4250</v>
      </c>
    </row>
    <row r="60" spans="1:6" s="53" customFormat="1" ht="15">
      <c r="A60" s="268">
        <v>4210</v>
      </c>
      <c r="B60" s="269" t="s">
        <v>19</v>
      </c>
      <c r="C60" s="270"/>
      <c r="D60" s="271"/>
      <c r="E60" s="272"/>
      <c r="F60" s="273">
        <v>4000</v>
      </c>
    </row>
    <row r="61" spans="1:6" s="53" customFormat="1" ht="15">
      <c r="A61" s="36">
        <v>4260</v>
      </c>
      <c r="B61" s="55" t="s">
        <v>25</v>
      </c>
      <c r="C61" s="64"/>
      <c r="D61" s="195"/>
      <c r="E61" s="38">
        <v>2800</v>
      </c>
      <c r="F61" s="40"/>
    </row>
    <row r="62" spans="1:6" s="53" customFormat="1" ht="30">
      <c r="A62" s="36">
        <v>4360</v>
      </c>
      <c r="B62" s="235" t="s">
        <v>26</v>
      </c>
      <c r="C62" s="64"/>
      <c r="D62" s="195"/>
      <c r="E62" s="38"/>
      <c r="F62" s="40">
        <v>50</v>
      </c>
    </row>
    <row r="63" spans="1:6" s="53" customFormat="1" ht="30">
      <c r="A63" s="36">
        <v>4370</v>
      </c>
      <c r="B63" s="235" t="s">
        <v>117</v>
      </c>
      <c r="C63" s="64"/>
      <c r="D63" s="195"/>
      <c r="E63" s="38">
        <v>500</v>
      </c>
      <c r="F63" s="40"/>
    </row>
    <row r="64" spans="1:6" s="53" customFormat="1" ht="30">
      <c r="A64" s="60">
        <v>4700</v>
      </c>
      <c r="B64" s="291" t="s">
        <v>118</v>
      </c>
      <c r="C64" s="206"/>
      <c r="D64" s="242"/>
      <c r="E64" s="61">
        <v>550</v>
      </c>
      <c r="F64" s="62"/>
    </row>
    <row r="65" spans="1:6" s="53" customFormat="1" ht="30">
      <c r="A65" s="36">
        <v>4750</v>
      </c>
      <c r="B65" s="235" t="s">
        <v>112</v>
      </c>
      <c r="C65" s="64"/>
      <c r="D65" s="195"/>
      <c r="E65" s="38"/>
      <c r="F65" s="40">
        <v>200</v>
      </c>
    </row>
    <row r="66" spans="1:6" s="53" customFormat="1" ht="19.5" customHeight="1">
      <c r="A66" s="96">
        <v>80146</v>
      </c>
      <c r="B66" s="263" t="s">
        <v>113</v>
      </c>
      <c r="C66" s="266"/>
      <c r="D66" s="267"/>
      <c r="E66" s="57">
        <f>SUM(E67:E70)</f>
        <v>3160</v>
      </c>
      <c r="F66" s="175">
        <f>SUM(F67:F70)</f>
        <v>3237</v>
      </c>
    </row>
    <row r="67" spans="1:6" s="53" customFormat="1" ht="15">
      <c r="A67" s="36">
        <v>4040</v>
      </c>
      <c r="B67" s="55" t="s">
        <v>38</v>
      </c>
      <c r="C67" s="64"/>
      <c r="D67" s="195"/>
      <c r="E67" s="38">
        <v>160</v>
      </c>
      <c r="F67" s="40"/>
    </row>
    <row r="68" spans="1:6" s="53" customFormat="1" ht="15">
      <c r="A68" s="36">
        <v>4300</v>
      </c>
      <c r="B68" s="55" t="s">
        <v>17</v>
      </c>
      <c r="C68" s="64"/>
      <c r="D68" s="195"/>
      <c r="E68" s="38">
        <v>3000</v>
      </c>
      <c r="F68" s="40"/>
    </row>
    <row r="69" spans="1:6" s="53" customFormat="1" ht="15">
      <c r="A69" s="36">
        <v>4440</v>
      </c>
      <c r="B69" s="55" t="s">
        <v>27</v>
      </c>
      <c r="C69" s="64"/>
      <c r="D69" s="195"/>
      <c r="E69" s="38"/>
      <c r="F69" s="40">
        <v>237</v>
      </c>
    </row>
    <row r="70" spans="1:6" s="53" customFormat="1" ht="30">
      <c r="A70" s="60">
        <v>4700</v>
      </c>
      <c r="B70" s="235" t="s">
        <v>118</v>
      </c>
      <c r="C70" s="206"/>
      <c r="D70" s="242"/>
      <c r="E70" s="61"/>
      <c r="F70" s="62">
        <v>3000</v>
      </c>
    </row>
    <row r="71" spans="1:6" s="53" customFormat="1" ht="18.75" customHeight="1">
      <c r="A71" s="41">
        <v>80195</v>
      </c>
      <c r="B71" s="56" t="s">
        <v>13</v>
      </c>
      <c r="C71" s="94"/>
      <c r="D71" s="240"/>
      <c r="E71" s="43">
        <f>SUM(E72+E74+E75)</f>
        <v>22490</v>
      </c>
      <c r="F71" s="44">
        <f>F73+F75</f>
        <v>1804</v>
      </c>
    </row>
    <row r="72" spans="1:6" s="234" customFormat="1" ht="27" customHeight="1">
      <c r="A72" s="162">
        <v>4010</v>
      </c>
      <c r="B72" s="235" t="s">
        <v>122</v>
      </c>
      <c r="C72" s="233"/>
      <c r="D72" s="243"/>
      <c r="E72" s="128">
        <v>17986</v>
      </c>
      <c r="F72" s="164"/>
    </row>
    <row r="73" spans="1:6" s="234" customFormat="1" ht="18.75" customHeight="1">
      <c r="A73" s="162">
        <v>4210</v>
      </c>
      <c r="B73" s="235" t="s">
        <v>19</v>
      </c>
      <c r="C73" s="233"/>
      <c r="D73" s="243"/>
      <c r="E73" s="128"/>
      <c r="F73" s="164">
        <v>300</v>
      </c>
    </row>
    <row r="74" spans="1:6" s="234" customFormat="1" ht="18.75" customHeight="1">
      <c r="A74" s="162">
        <v>4300</v>
      </c>
      <c r="B74" s="235" t="s">
        <v>17</v>
      </c>
      <c r="C74" s="233"/>
      <c r="D74" s="243"/>
      <c r="E74" s="128">
        <v>3000</v>
      </c>
      <c r="F74" s="164"/>
    </row>
    <row r="75" spans="1:6" s="53" customFormat="1" ht="19.5" customHeight="1">
      <c r="A75" s="120"/>
      <c r="B75" s="258" t="s">
        <v>82</v>
      </c>
      <c r="C75" s="232"/>
      <c r="D75" s="244"/>
      <c r="E75" s="173">
        <f>SUM(E76:E78)</f>
        <v>1504</v>
      </c>
      <c r="F75" s="174">
        <f>SUM(F76:F78)</f>
        <v>1504</v>
      </c>
    </row>
    <row r="76" spans="1:6" s="53" customFormat="1" ht="15">
      <c r="A76" s="36">
        <v>4215</v>
      </c>
      <c r="B76" s="55" t="s">
        <v>19</v>
      </c>
      <c r="C76" s="64"/>
      <c r="D76" s="195"/>
      <c r="E76" s="38">
        <v>1411</v>
      </c>
      <c r="F76" s="40"/>
    </row>
    <row r="77" spans="1:6" s="53" customFormat="1" ht="30">
      <c r="A77" s="36">
        <v>4245</v>
      </c>
      <c r="B77" s="55" t="s">
        <v>83</v>
      </c>
      <c r="C77" s="64"/>
      <c r="D77" s="195"/>
      <c r="E77" s="38">
        <v>93</v>
      </c>
      <c r="F77" s="40"/>
    </row>
    <row r="78" spans="1:6" s="53" customFormat="1" ht="15.75" thickBot="1">
      <c r="A78" s="36">
        <v>4305</v>
      </c>
      <c r="B78" s="64" t="s">
        <v>17</v>
      </c>
      <c r="C78" s="64"/>
      <c r="D78" s="195"/>
      <c r="E78" s="38"/>
      <c r="F78" s="40">
        <v>1504</v>
      </c>
    </row>
    <row r="79" spans="1:6" s="53" customFormat="1" ht="29.25" customHeight="1" thickBot="1" thickTop="1">
      <c r="A79" s="45">
        <v>854</v>
      </c>
      <c r="B79" s="230" t="s">
        <v>31</v>
      </c>
      <c r="C79" s="46" t="s">
        <v>22</v>
      </c>
      <c r="D79" s="198">
        <f>D88</f>
        <v>4371</v>
      </c>
      <c r="E79" s="47">
        <f>E80+E88</f>
        <v>7200</v>
      </c>
      <c r="F79" s="48">
        <f>F80+F88</f>
        <v>11571</v>
      </c>
    </row>
    <row r="80" spans="1:6" s="53" customFormat="1" ht="22.5" customHeight="1" thickTop="1">
      <c r="A80" s="49">
        <v>85403</v>
      </c>
      <c r="B80" s="285" t="s">
        <v>123</v>
      </c>
      <c r="C80" s="50"/>
      <c r="D80" s="199"/>
      <c r="E80" s="51">
        <f>SUM(E81:E87)</f>
        <v>7200</v>
      </c>
      <c r="F80" s="52">
        <f>SUM(F81:F87)</f>
        <v>7200</v>
      </c>
    </row>
    <row r="81" spans="1:6" s="234" customFormat="1" ht="16.5" customHeight="1">
      <c r="A81" s="162">
        <v>4010</v>
      </c>
      <c r="B81" s="235" t="s">
        <v>124</v>
      </c>
      <c r="C81" s="163"/>
      <c r="D81" s="200"/>
      <c r="E81" s="128">
        <v>1800</v>
      </c>
      <c r="F81" s="164"/>
    </row>
    <row r="82" spans="1:6" s="234" customFormat="1" ht="15.75" customHeight="1">
      <c r="A82" s="162">
        <v>4040</v>
      </c>
      <c r="B82" s="55" t="s">
        <v>38</v>
      </c>
      <c r="C82" s="163"/>
      <c r="D82" s="200"/>
      <c r="E82" s="128"/>
      <c r="F82" s="164">
        <v>1800</v>
      </c>
    </row>
    <row r="83" spans="1:6" s="234" customFormat="1" ht="17.25" customHeight="1">
      <c r="A83" s="162">
        <v>4300</v>
      </c>
      <c r="B83" s="235" t="s">
        <v>17</v>
      </c>
      <c r="C83" s="163"/>
      <c r="D83" s="200"/>
      <c r="E83" s="128"/>
      <c r="F83" s="164">
        <v>4600</v>
      </c>
    </row>
    <row r="84" spans="1:6" s="234" customFormat="1" ht="15">
      <c r="A84" s="162">
        <v>4350</v>
      </c>
      <c r="B84" s="235" t="s">
        <v>125</v>
      </c>
      <c r="C84" s="163"/>
      <c r="D84" s="200"/>
      <c r="E84" s="128">
        <v>2600</v>
      </c>
      <c r="F84" s="164"/>
    </row>
    <row r="85" spans="1:6" s="234" customFormat="1" ht="30.75" customHeight="1">
      <c r="A85" s="162">
        <v>4360</v>
      </c>
      <c r="B85" s="235" t="s">
        <v>26</v>
      </c>
      <c r="C85" s="163"/>
      <c r="D85" s="200"/>
      <c r="E85" s="128"/>
      <c r="F85" s="164">
        <v>800</v>
      </c>
    </row>
    <row r="86" spans="1:6" s="234" customFormat="1" ht="30.75" customHeight="1">
      <c r="A86" s="162">
        <v>4370</v>
      </c>
      <c r="B86" s="235" t="s">
        <v>117</v>
      </c>
      <c r="C86" s="163"/>
      <c r="D86" s="200"/>
      <c r="E86" s="128">
        <v>800</v>
      </c>
      <c r="F86" s="164"/>
    </row>
    <row r="87" spans="1:8" s="234" customFormat="1" ht="29.25" customHeight="1">
      <c r="A87" s="245">
        <v>4390</v>
      </c>
      <c r="B87" s="291" t="s">
        <v>107</v>
      </c>
      <c r="C87" s="292"/>
      <c r="D87" s="248"/>
      <c r="E87" s="249">
        <v>2000</v>
      </c>
      <c r="F87" s="250"/>
      <c r="H87" s="300"/>
    </row>
    <row r="88" spans="1:6" s="53" customFormat="1" ht="19.5" customHeight="1">
      <c r="A88" s="96">
        <v>85415</v>
      </c>
      <c r="B88" s="266" t="s">
        <v>94</v>
      </c>
      <c r="C88" s="266"/>
      <c r="D88" s="293">
        <f>D89</f>
        <v>4371</v>
      </c>
      <c r="E88" s="57"/>
      <c r="F88" s="175">
        <f>F89</f>
        <v>4371</v>
      </c>
    </row>
    <row r="89" spans="1:6" s="53" customFormat="1" ht="30" customHeight="1">
      <c r="A89" s="224"/>
      <c r="B89" s="229" t="s">
        <v>98</v>
      </c>
      <c r="C89" s="232"/>
      <c r="D89" s="339">
        <f>SUM(D90:D91)</f>
        <v>4371</v>
      </c>
      <c r="E89" s="157"/>
      <c r="F89" s="158">
        <f>SUM(F92:F95)</f>
        <v>4371</v>
      </c>
    </row>
    <row r="90" spans="1:6" s="234" customFormat="1" ht="78" customHeight="1">
      <c r="A90" s="245">
        <v>2888</v>
      </c>
      <c r="B90" s="291" t="s">
        <v>95</v>
      </c>
      <c r="C90" s="314"/>
      <c r="D90" s="340">
        <v>2975</v>
      </c>
      <c r="E90" s="249"/>
      <c r="F90" s="250"/>
    </row>
    <row r="91" spans="1:6" s="234" customFormat="1" ht="72" customHeight="1">
      <c r="A91" s="162">
        <v>2889</v>
      </c>
      <c r="B91" s="235" t="s">
        <v>95</v>
      </c>
      <c r="C91" s="233"/>
      <c r="D91" s="341">
        <v>1396</v>
      </c>
      <c r="E91" s="128"/>
      <c r="F91" s="164"/>
    </row>
    <row r="92" spans="1:6" s="234" customFormat="1" ht="19.5" customHeight="1">
      <c r="A92" s="162">
        <v>3218</v>
      </c>
      <c r="B92" s="233" t="s">
        <v>96</v>
      </c>
      <c r="C92" s="233"/>
      <c r="D92" s="243"/>
      <c r="E92" s="128"/>
      <c r="F92" s="164">
        <v>1067</v>
      </c>
    </row>
    <row r="93" spans="1:6" s="234" customFormat="1" ht="15.75" customHeight="1">
      <c r="A93" s="162">
        <v>3219</v>
      </c>
      <c r="B93" s="233" t="s">
        <v>96</v>
      </c>
      <c r="C93" s="233"/>
      <c r="D93" s="243"/>
      <c r="E93" s="128"/>
      <c r="F93" s="164">
        <v>501</v>
      </c>
    </row>
    <row r="94" spans="1:6" s="234" customFormat="1" ht="18.75" customHeight="1">
      <c r="A94" s="162">
        <v>3248</v>
      </c>
      <c r="B94" s="233" t="s">
        <v>97</v>
      </c>
      <c r="C94" s="233"/>
      <c r="D94" s="243"/>
      <c r="E94" s="128"/>
      <c r="F94" s="164">
        <v>1908</v>
      </c>
    </row>
    <row r="95" spans="1:6" s="234" customFormat="1" ht="15.75" customHeight="1" thickBot="1">
      <c r="A95" s="162">
        <v>3249</v>
      </c>
      <c r="B95" s="233" t="s">
        <v>97</v>
      </c>
      <c r="C95" s="233"/>
      <c r="D95" s="243"/>
      <c r="E95" s="128"/>
      <c r="F95" s="164">
        <v>895</v>
      </c>
    </row>
    <row r="96" spans="1:6" s="98" customFormat="1" ht="17.25" thickBot="1" thickTop="1">
      <c r="A96" s="70"/>
      <c r="B96" s="97" t="s">
        <v>34</v>
      </c>
      <c r="C96" s="322"/>
      <c r="D96" s="320">
        <f>SUM(D79)</f>
        <v>4371</v>
      </c>
      <c r="E96" s="290">
        <f>E11+E14+E19+E22+E25+E79</f>
        <v>95847</v>
      </c>
      <c r="F96" s="122">
        <f>F11+F14+F19+F22+F25+F79</f>
        <v>175218</v>
      </c>
    </row>
    <row r="97" spans="1:6" s="101" customFormat="1" ht="17.25" thickBot="1" thickTop="1">
      <c r="A97" s="99"/>
      <c r="B97" s="100" t="s">
        <v>35</v>
      </c>
      <c r="C97" s="236"/>
      <c r="D97" s="321"/>
      <c r="E97" s="345">
        <f>F96-E96</f>
        <v>79371</v>
      </c>
      <c r="F97" s="346"/>
    </row>
    <row r="98" s="78" customFormat="1" ht="13.5" thickTop="1"/>
  </sheetData>
  <mergeCells count="2">
    <mergeCell ref="E97:F97"/>
    <mergeCell ref="B8:B9"/>
  </mergeCells>
  <printOptions horizontalCentered="1"/>
  <pageMargins left="0" right="0" top="0.984251968503937" bottom="0.787401574803149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 CE,Normalny"&amp;P</oddHeader>
  </headerFooter>
  <rowBreaks count="1" manualBreakCount="1">
    <brk id="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5" sqref="D5"/>
    </sheetView>
  </sheetViews>
  <sheetFormatPr defaultColWidth="9.00390625" defaultRowHeight="12.75"/>
  <cols>
    <col min="1" max="1" width="7.75390625" style="1" customWidth="1"/>
    <col min="2" max="2" width="45.25390625" style="112" customWidth="1"/>
    <col min="3" max="3" width="7.00390625" style="1" customWidth="1"/>
    <col min="4" max="4" width="15.25390625" style="1" customWidth="1"/>
    <col min="5" max="5" width="16.125" style="1" customWidth="1"/>
    <col min="6" max="16384" width="10.00390625" style="1" customWidth="1"/>
  </cols>
  <sheetData>
    <row r="1" spans="2:6" s="11" customFormat="1" ht="13.5" customHeight="1">
      <c r="B1" s="107"/>
      <c r="D1" s="2" t="s">
        <v>69</v>
      </c>
      <c r="E1" s="2"/>
      <c r="F1" s="2"/>
    </row>
    <row r="2" spans="1:6" s="11" customFormat="1" ht="13.5" customHeight="1">
      <c r="A2" s="102"/>
      <c r="B2" s="108"/>
      <c r="C2" s="9"/>
      <c r="D2" s="6" t="s">
        <v>143</v>
      </c>
      <c r="E2" s="6"/>
      <c r="F2" s="2"/>
    </row>
    <row r="3" spans="1:6" s="11" customFormat="1" ht="13.5" customHeight="1">
      <c r="A3" s="102"/>
      <c r="B3" s="108"/>
      <c r="C3" s="9"/>
      <c r="D3" s="6" t="s">
        <v>70</v>
      </c>
      <c r="E3" s="6"/>
      <c r="F3" s="2"/>
    </row>
    <row r="4" spans="1:6" s="11" customFormat="1" ht="13.5" customHeight="1">
      <c r="A4" s="102"/>
      <c r="B4" s="108"/>
      <c r="C4" s="9"/>
      <c r="D4" s="6" t="s">
        <v>144</v>
      </c>
      <c r="E4" s="6"/>
      <c r="F4" s="2"/>
    </row>
    <row r="5" spans="1:6" s="11" customFormat="1" ht="19.5" customHeight="1">
      <c r="A5" s="102"/>
      <c r="B5" s="108"/>
      <c r="C5" s="9"/>
      <c r="D5" s="6"/>
      <c r="E5" s="6"/>
      <c r="F5" s="2"/>
    </row>
    <row r="6" spans="1:6" s="11" customFormat="1" ht="71.25" customHeight="1">
      <c r="A6" s="7" t="s">
        <v>139</v>
      </c>
      <c r="B6" s="8"/>
      <c r="C6" s="9"/>
      <c r="D6" s="9"/>
      <c r="E6" s="103"/>
      <c r="F6" s="2"/>
    </row>
    <row r="7" spans="1:6" s="11" customFormat="1" ht="33.75" customHeight="1" thickBot="1">
      <c r="A7" s="7"/>
      <c r="B7" s="108"/>
      <c r="C7" s="9"/>
      <c r="D7" s="9"/>
      <c r="E7" s="103" t="s">
        <v>2</v>
      </c>
      <c r="F7" s="2"/>
    </row>
    <row r="8" spans="1:5" s="17" customFormat="1" ht="25.5">
      <c r="A8" s="104" t="s">
        <v>3</v>
      </c>
      <c r="B8" s="343" t="s">
        <v>4</v>
      </c>
      <c r="C8" s="124" t="s">
        <v>5</v>
      </c>
      <c r="D8" s="131" t="s">
        <v>6</v>
      </c>
      <c r="E8" s="126" t="s">
        <v>7</v>
      </c>
    </row>
    <row r="9" spans="1:5" s="17" customFormat="1" ht="15.75" customHeight="1">
      <c r="A9" s="105" t="s">
        <v>8</v>
      </c>
      <c r="B9" s="347"/>
      <c r="C9" s="125" t="s">
        <v>9</v>
      </c>
      <c r="D9" s="127" t="s">
        <v>10</v>
      </c>
      <c r="E9" s="20" t="s">
        <v>10</v>
      </c>
    </row>
    <row r="10" spans="1:5" s="25" customFormat="1" ht="10.5" customHeight="1" thickBot="1">
      <c r="A10" s="106">
        <v>1</v>
      </c>
      <c r="B10" s="109">
        <v>2</v>
      </c>
      <c r="C10" s="82">
        <v>3</v>
      </c>
      <c r="D10" s="22">
        <v>4</v>
      </c>
      <c r="E10" s="24">
        <v>5</v>
      </c>
    </row>
    <row r="11" spans="1:5" s="25" customFormat="1" ht="25.5" customHeight="1" thickBot="1" thickTop="1">
      <c r="A11" s="129" t="s">
        <v>51</v>
      </c>
      <c r="B11" s="84" t="s">
        <v>50</v>
      </c>
      <c r="C11" s="132" t="s">
        <v>53</v>
      </c>
      <c r="D11" s="135">
        <f>D12</f>
        <v>714</v>
      </c>
      <c r="E11" s="30">
        <f>E12</f>
        <v>714</v>
      </c>
    </row>
    <row r="12" spans="1:5" s="25" customFormat="1" ht="23.25" customHeight="1" thickTop="1">
      <c r="A12" s="130" t="s">
        <v>52</v>
      </c>
      <c r="B12" s="86" t="s">
        <v>13</v>
      </c>
      <c r="C12" s="133"/>
      <c r="D12" s="136">
        <f>D13</f>
        <v>714</v>
      </c>
      <c r="E12" s="35">
        <v>714</v>
      </c>
    </row>
    <row r="13" spans="1:5" s="25" customFormat="1" ht="45.75" customHeight="1">
      <c r="A13" s="36">
        <v>2010</v>
      </c>
      <c r="B13" s="88" t="s">
        <v>54</v>
      </c>
      <c r="C13" s="134"/>
      <c r="D13" s="137">
        <v>714</v>
      </c>
      <c r="E13" s="40"/>
    </row>
    <row r="14" spans="1:5" s="25" customFormat="1" ht="16.5" customHeight="1">
      <c r="A14" s="36">
        <v>4430</v>
      </c>
      <c r="B14" s="54" t="s">
        <v>32</v>
      </c>
      <c r="C14" s="37"/>
      <c r="D14" s="138"/>
      <c r="E14" s="40">
        <v>699</v>
      </c>
    </row>
    <row r="15" spans="1:5" s="25" customFormat="1" ht="33" customHeight="1" thickBot="1">
      <c r="A15" s="139">
        <v>4740</v>
      </c>
      <c r="B15" s="140" t="s">
        <v>62</v>
      </c>
      <c r="C15" s="118"/>
      <c r="D15" s="138"/>
      <c r="E15" s="40">
        <v>15</v>
      </c>
    </row>
    <row r="16" spans="1:5" s="25" customFormat="1" ht="31.5" customHeight="1" thickBot="1" thickTop="1">
      <c r="A16" s="26">
        <v>921</v>
      </c>
      <c r="B16" s="66" t="s">
        <v>33</v>
      </c>
      <c r="C16" s="67" t="s">
        <v>30</v>
      </c>
      <c r="D16" s="151">
        <f>SUM(D17)</f>
        <v>5000</v>
      </c>
      <c r="E16" s="48">
        <f>SUM(E17)</f>
        <v>5000</v>
      </c>
    </row>
    <row r="17" spans="1:5" s="25" customFormat="1" ht="24.75" customHeight="1" thickTop="1">
      <c r="A17" s="31">
        <v>92108</v>
      </c>
      <c r="B17" s="68" t="s">
        <v>68</v>
      </c>
      <c r="C17" s="121"/>
      <c r="D17" s="51">
        <f>SUM(D18)</f>
        <v>5000</v>
      </c>
      <c r="E17" s="52">
        <f>SUM(E19)</f>
        <v>5000</v>
      </c>
    </row>
    <row r="18" spans="1:5" s="25" customFormat="1" ht="51" customHeight="1">
      <c r="A18" s="36">
        <v>2010</v>
      </c>
      <c r="B18" s="88" t="s">
        <v>54</v>
      </c>
      <c r="C18" s="37"/>
      <c r="D18" s="152">
        <v>5000</v>
      </c>
      <c r="E18" s="40"/>
    </row>
    <row r="19" spans="1:5" s="25" customFormat="1" ht="18" customHeight="1" thickBot="1">
      <c r="A19" s="95">
        <v>4210</v>
      </c>
      <c r="B19" s="140" t="s">
        <v>19</v>
      </c>
      <c r="C19" s="148"/>
      <c r="D19" s="153"/>
      <c r="E19" s="149">
        <v>5000</v>
      </c>
    </row>
    <row r="20" spans="1:5" s="98" customFormat="1" ht="26.25" customHeight="1" thickBot="1" thickTop="1">
      <c r="A20" s="70"/>
      <c r="B20" s="110" t="s">
        <v>34</v>
      </c>
      <c r="C20" s="71"/>
      <c r="D20" s="150">
        <f>D11+D16</f>
        <v>5714</v>
      </c>
      <c r="E20" s="161">
        <f>E11+E16</f>
        <v>5714</v>
      </c>
    </row>
    <row r="21" spans="1:5" ht="22.5" customHeight="1" hidden="1" thickBot="1" thickTop="1">
      <c r="A21" s="73"/>
      <c r="B21" s="74" t="s">
        <v>35</v>
      </c>
      <c r="C21" s="74"/>
      <c r="D21" s="74"/>
      <c r="E21" s="111"/>
    </row>
    <row r="22" ht="16.5" thickTop="1"/>
    <row r="23" ht="15.75">
      <c r="B23" s="113"/>
    </row>
  </sheetData>
  <mergeCells count="1">
    <mergeCell ref="B8:B9"/>
  </mergeCells>
  <printOptions horizontalCentered="1"/>
  <pageMargins left="0" right="0" top="0.984251968503937" bottom="0.787401574803149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75390625" style="1" customWidth="1"/>
    <col min="2" max="2" width="40.875" style="112" customWidth="1"/>
    <col min="3" max="3" width="7.00390625" style="1" customWidth="1"/>
    <col min="4" max="4" width="15.25390625" style="1" customWidth="1"/>
    <col min="5" max="5" width="16.125" style="1" customWidth="1"/>
    <col min="6" max="16384" width="10.00390625" style="1" customWidth="1"/>
  </cols>
  <sheetData>
    <row r="1" spans="2:6" s="11" customFormat="1" ht="13.5" customHeight="1">
      <c r="B1" s="107"/>
      <c r="D1" s="2" t="s">
        <v>133</v>
      </c>
      <c r="E1" s="2"/>
      <c r="F1" s="2"/>
    </row>
    <row r="2" spans="1:6" s="11" customFormat="1" ht="13.5" customHeight="1">
      <c r="A2" s="102"/>
      <c r="B2" s="108"/>
      <c r="C2" s="9"/>
      <c r="D2" s="6" t="s">
        <v>145</v>
      </c>
      <c r="E2" s="6"/>
      <c r="F2" s="2"/>
    </row>
    <row r="3" spans="1:6" s="11" customFormat="1" ht="13.5" customHeight="1">
      <c r="A3" s="102"/>
      <c r="B3" s="108"/>
      <c r="C3" s="9"/>
      <c r="D3" s="6" t="s">
        <v>70</v>
      </c>
      <c r="E3" s="6"/>
      <c r="F3" s="2"/>
    </row>
    <row r="4" spans="1:6" s="11" customFormat="1" ht="13.5" customHeight="1">
      <c r="A4" s="102"/>
      <c r="B4" s="108"/>
      <c r="C4" s="9"/>
      <c r="D4" s="6" t="s">
        <v>144</v>
      </c>
      <c r="E4" s="6"/>
      <c r="F4" s="2"/>
    </row>
    <row r="5" spans="1:6" s="11" customFormat="1" ht="32.25" customHeight="1">
      <c r="A5" s="102"/>
      <c r="B5" s="108"/>
      <c r="C5" s="9"/>
      <c r="D5" s="6"/>
      <c r="E5" s="6"/>
      <c r="F5" s="2"/>
    </row>
    <row r="6" spans="1:6" s="11" customFormat="1" ht="71.25" customHeight="1">
      <c r="A6" s="7" t="s">
        <v>134</v>
      </c>
      <c r="B6" s="8"/>
      <c r="C6" s="9"/>
      <c r="D6" s="9"/>
      <c r="E6" s="103"/>
      <c r="F6" s="2"/>
    </row>
    <row r="7" spans="1:6" s="11" customFormat="1" ht="33.75" customHeight="1" thickBot="1">
      <c r="A7" s="7"/>
      <c r="B7" s="108"/>
      <c r="C7" s="9"/>
      <c r="D7" s="9"/>
      <c r="E7" s="103" t="s">
        <v>2</v>
      </c>
      <c r="F7" s="2"/>
    </row>
    <row r="8" spans="1:5" s="17" customFormat="1" ht="25.5">
      <c r="A8" s="104" t="s">
        <v>3</v>
      </c>
      <c r="B8" s="343" t="s">
        <v>4</v>
      </c>
      <c r="C8" s="124" t="s">
        <v>5</v>
      </c>
      <c r="D8" s="331" t="s">
        <v>7</v>
      </c>
      <c r="E8" s="332"/>
    </row>
    <row r="9" spans="1:5" s="17" customFormat="1" ht="15.75" customHeight="1">
      <c r="A9" s="105" t="s">
        <v>8</v>
      </c>
      <c r="B9" s="347"/>
      <c r="C9" s="125" t="s">
        <v>9</v>
      </c>
      <c r="D9" s="127" t="s">
        <v>11</v>
      </c>
      <c r="E9" s="20" t="s">
        <v>10</v>
      </c>
    </row>
    <row r="10" spans="1:5" s="25" customFormat="1" ht="10.5" customHeight="1" thickBot="1">
      <c r="A10" s="106">
        <v>1</v>
      </c>
      <c r="B10" s="109">
        <v>2</v>
      </c>
      <c r="C10" s="82">
        <v>3</v>
      </c>
      <c r="D10" s="22">
        <v>4</v>
      </c>
      <c r="E10" s="24">
        <v>5</v>
      </c>
    </row>
    <row r="11" spans="1:5" s="25" customFormat="1" ht="36" customHeight="1" thickBot="1" thickTop="1">
      <c r="A11" s="129" t="s">
        <v>135</v>
      </c>
      <c r="B11" s="330" t="s">
        <v>42</v>
      </c>
      <c r="C11" s="132" t="s">
        <v>53</v>
      </c>
      <c r="D11" s="328">
        <f>D12</f>
        <v>2448</v>
      </c>
      <c r="E11" s="30">
        <f>E12</f>
        <v>2448</v>
      </c>
    </row>
    <row r="12" spans="1:5" s="25" customFormat="1" ht="32.25" customHeight="1" thickTop="1">
      <c r="A12" s="130" t="s">
        <v>136</v>
      </c>
      <c r="B12" s="86" t="s">
        <v>138</v>
      </c>
      <c r="C12" s="133"/>
      <c r="D12" s="329">
        <f>D14</f>
        <v>2448</v>
      </c>
      <c r="E12" s="35">
        <f>E13</f>
        <v>2448</v>
      </c>
    </row>
    <row r="13" spans="1:5" s="25" customFormat="1" ht="30.75" customHeight="1">
      <c r="A13" s="36">
        <v>4180</v>
      </c>
      <c r="B13" s="88" t="s">
        <v>137</v>
      </c>
      <c r="C13" s="134"/>
      <c r="D13" s="152"/>
      <c r="E13" s="40">
        <v>2448</v>
      </c>
    </row>
    <row r="14" spans="1:5" s="25" customFormat="1" ht="16.5" customHeight="1" thickBot="1">
      <c r="A14" s="36">
        <v>4210</v>
      </c>
      <c r="B14" s="54" t="s">
        <v>19</v>
      </c>
      <c r="C14" s="37"/>
      <c r="D14" s="38">
        <v>2448</v>
      </c>
      <c r="E14" s="40"/>
    </row>
    <row r="15" spans="1:5" s="98" customFormat="1" ht="26.25" customHeight="1" thickBot="1" thickTop="1">
      <c r="A15" s="70"/>
      <c r="B15" s="110" t="s">
        <v>34</v>
      </c>
      <c r="C15" s="71"/>
      <c r="D15" s="150">
        <f>D11</f>
        <v>2448</v>
      </c>
      <c r="E15" s="161">
        <f>E11</f>
        <v>2448</v>
      </c>
    </row>
    <row r="16" spans="1:5" ht="22.5" customHeight="1" hidden="1">
      <c r="A16" s="73"/>
      <c r="B16" s="74" t="s">
        <v>35</v>
      </c>
      <c r="C16" s="74"/>
      <c r="D16" s="74"/>
      <c r="E16" s="111"/>
    </row>
    <row r="17" ht="16.5" thickTop="1"/>
    <row r="18" ht="15.75">
      <c r="B18" s="113"/>
    </row>
  </sheetData>
  <mergeCells count="1">
    <mergeCell ref="B8:B9"/>
  </mergeCells>
  <printOptions horizontalCentered="1"/>
  <pageMargins left="0.5511811023622047" right="0.4724409448818898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2007-05-28T09:02:14Z</cp:lastPrinted>
  <dcterms:created xsi:type="dcterms:W3CDTF">2007-04-20T10:21:47Z</dcterms:created>
  <dcterms:modified xsi:type="dcterms:W3CDTF">2007-05-31T07:37:19Z</dcterms:modified>
  <cp:category/>
  <cp:version/>
  <cp:contentType/>
  <cp:contentStatus/>
</cp:coreProperties>
</file>