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3"/>
  </bookViews>
  <sheets>
    <sheet name="Zał nr 1" sheetId="1" r:id="rId1"/>
    <sheet name="Zal 2" sheetId="2" r:id="rId2"/>
    <sheet name="Zał 3" sheetId="3" r:id="rId3"/>
    <sheet name="Zał 4" sheetId="4" r:id="rId4"/>
  </sheets>
  <definedNames>
    <definedName name="_xlnm.Print_Titles" localSheetId="1">'Zal 2'!$8:$10</definedName>
    <definedName name="_xlnm.Print_Titles" localSheetId="2">'Zał 3'!$8:$10</definedName>
    <definedName name="_xlnm.Print_Titles" localSheetId="0">'Zał nr 1'!$7:$9</definedName>
  </definedNames>
  <calcPr fullCalcOnLoad="1"/>
</workbook>
</file>

<file path=xl/sharedStrings.xml><?xml version="1.0" encoding="utf-8"?>
<sst xmlns="http://schemas.openxmlformats.org/spreadsheetml/2006/main" count="226" uniqueCount="115">
  <si>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</si>
  <si>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</si>
  <si>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</si>
  <si>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</si>
  <si>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</si>
  <si>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</si>
  <si>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</si>
  <si>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</si>
  <si>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</si>
  <si>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</si>
  <si>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</si>
  <si>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</si>
  <si>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IK</t>
  </si>
  <si>
    <t>Pozostała działalność</t>
  </si>
  <si>
    <t>Zakup materiałów i wyposażenia</t>
  </si>
  <si>
    <t>Zakup usług pozostałych</t>
  </si>
  <si>
    <t>Składki na Fundusz Pracy</t>
  </si>
  <si>
    <t>Opłaty z tytułu zakupu usług telekomunikacyjnych telefonii stacjonarnej</t>
  </si>
  <si>
    <t>Zakup akcesoriów komputerowych, w tym programów i licencji</t>
  </si>
  <si>
    <t>KS</t>
  </si>
  <si>
    <t>POMOC SPOŁECZNA</t>
  </si>
  <si>
    <t>GOSPODARKA KOMUNALNA I OCHRONA ŚRODOWISKA</t>
  </si>
  <si>
    <t>OGÓŁEM</t>
  </si>
  <si>
    <t>per saldo</t>
  </si>
  <si>
    <t>Załącznik nr 2 do Zarządzenia</t>
  </si>
  <si>
    <t>Załącznik nr 3 do Zarządzenia</t>
  </si>
  <si>
    <t>Załącznik nr 4 do Zarządzenia</t>
  </si>
  <si>
    <t>Pozostałe odsetki</t>
  </si>
  <si>
    <t>OCHRONA ZDROWIA</t>
  </si>
  <si>
    <t>BRM</t>
  </si>
  <si>
    <t>ADMINISTRACJA PUBLICZNA</t>
  </si>
  <si>
    <t>Różne opłaty i składki</t>
  </si>
  <si>
    <t>KULTURA I OCHRONA DZIEDZICTWA NARODOWEGO</t>
  </si>
  <si>
    <t>ZMIANY  W  PLANIE  WYDATKÓW   NA  ZADANIA  WŁASNE   POWIATU     W  2007  ROKU</t>
  </si>
  <si>
    <t>Składki na ubezpieczenia zdrowotne oraz świadczenia dla osób nie objętych obowiązkiem ubezpieczenia zdrowotnego</t>
  </si>
  <si>
    <t>Składki na ubezpieczenia zdrowotne</t>
  </si>
  <si>
    <t>RDD Nr 2</t>
  </si>
  <si>
    <t>RDD Nr 3</t>
  </si>
  <si>
    <t>Gospodarka ściekowa i ochrona wód</t>
  </si>
  <si>
    <t>GOSPODARKA MIESZKANIOWA</t>
  </si>
  <si>
    <t>N</t>
  </si>
  <si>
    <t>Gospodarka gruntami i nieruchomościami</t>
  </si>
  <si>
    <t>Podatek od nieruchomości</t>
  </si>
  <si>
    <t>751</t>
  </si>
  <si>
    <t>URZĘDY NACZELNYCH ORGANÓW WŁADZY PAŃSTWOWEJ, KONTROLI I OCHRONY PRAWA ORAZ SĄDOWNICTWA</t>
  </si>
  <si>
    <t>OA</t>
  </si>
  <si>
    <t>4110</t>
  </si>
  <si>
    <t>Składki na ubezpieczenie społeczne</t>
  </si>
  <si>
    <t>4120</t>
  </si>
  <si>
    <t>Zakup energii</t>
  </si>
  <si>
    <t>RO "Lechitów"</t>
  </si>
  <si>
    <t>Placówki opiekuńczo-wychowawcze</t>
  </si>
  <si>
    <t>Rodzinny Dom Dziecka nr 3</t>
  </si>
  <si>
    <t>Ośrodki pomocy społecznej</t>
  </si>
  <si>
    <t>Wydatki inwestycyjne jednostek budżetowych</t>
  </si>
  <si>
    <t>EDUKACYJNA OPIEKA WYCHOWAWCZA</t>
  </si>
  <si>
    <t>E</t>
  </si>
  <si>
    <t>Zakup pomocy naukowych, dydaktycznych i książek</t>
  </si>
  <si>
    <t>OŚWIATA I WYCHOWANIE</t>
  </si>
  <si>
    <t>Szkoły podstawowe</t>
  </si>
  <si>
    <t>Dotacja z budżetu dla niepublicznej jednostki systemu oświaty</t>
  </si>
  <si>
    <t>Gimnazja</t>
  </si>
  <si>
    <t>Szkoły zawodowe</t>
  </si>
  <si>
    <t>Teatry dramatyczne i lalkowe</t>
  </si>
  <si>
    <t>RO "Bukowe"</t>
  </si>
  <si>
    <t>BEZPIECZEŃSTWO PUBLICZNE I OCHRONA PRZECIWPOŻAROWA</t>
  </si>
  <si>
    <t>BZK</t>
  </si>
  <si>
    <t>Komendy powiatowe Państwowej Straży Pożarnej</t>
  </si>
  <si>
    <t xml:space="preserve">Wydatki osobowe niezaliczone do uposażeń wypłacane żołnierzom i funkcjonariuszom </t>
  </si>
  <si>
    <t>Składki na ubezpieczenia społeczne</t>
  </si>
  <si>
    <t>Zakup usług dostępu do sieci Internet</t>
  </si>
  <si>
    <t>4360</t>
  </si>
  <si>
    <t>Opłaty z tytułu zakupu usług telekomunikacyjnych telefonii komórkowej</t>
  </si>
  <si>
    <t>4370</t>
  </si>
  <si>
    <t>Zakup materiałów papierniczych do sprzętu drukarskiego i urządzeń kserograficznych</t>
  </si>
  <si>
    <t>4410</t>
  </si>
  <si>
    <t>Uposażenia żołnierzy zawodowych i nadterminowych oraz funkcjinariuszy</t>
  </si>
  <si>
    <t>Pozostałe należności żołnierzy zawodowych i nadterminowych oraz funkcjonariuszy</t>
  </si>
  <si>
    <t>Podróże służbowe krajowe</t>
  </si>
  <si>
    <t>Urząd Miejski</t>
  </si>
  <si>
    <r>
      <t xml:space="preserve">Zakup usług remontowych - </t>
    </r>
    <r>
      <rPr>
        <i/>
        <sz val="10"/>
        <rFont val="Times New Roman"/>
        <family val="1"/>
      </rPr>
      <t>"Budowa sieci logicznej"</t>
    </r>
  </si>
  <si>
    <r>
      <t xml:space="preserve">Wydatki inwestycyjne jednostek budżetowych - </t>
    </r>
    <r>
      <rPr>
        <i/>
        <sz val="10"/>
        <rFont val="Times New Roman"/>
        <family val="1"/>
      </rPr>
      <t>"Budowa sieci logicznej"</t>
    </r>
  </si>
  <si>
    <t>Ośrodki wsparcia</t>
  </si>
  <si>
    <t>ŚDS Nr 1</t>
  </si>
  <si>
    <t>ŚDS Nr 2</t>
  </si>
  <si>
    <t>Opłaty za administrowanie i czynsze za budynki, lokale i pomieszczenia garażowe</t>
  </si>
  <si>
    <t>Świadczenia rodzinne, zaliczka alimentacyjna oraz składki na ubezpieczenia emerytalne i rentowe z ubezpieczenia społecznego</t>
  </si>
  <si>
    <t>Oświetlenie ulic, placów i dróg</t>
  </si>
  <si>
    <t>Wydatki inwestycyjne jednostek budżetowych:</t>
  </si>
  <si>
    <t>Budowa nowych punktów świetlnych ulica Grochowskiego i Własna</t>
  </si>
  <si>
    <t>Budowa oświetlenia ulic Teligii i Kapitańskiej</t>
  </si>
  <si>
    <t>ZMIANY  W  PLANIE   WYDATKÓW   NA  ZADANIA  ZLECONE  GMINIE  Z ZAKRESU ADMINISTRACJI RZĄDOWEJ                                               W  2007  ROKU</t>
  </si>
  <si>
    <t>ZMIANY  PLANU  DOCHODÓW I WYDATKÓW  NA  ZADANIA  WŁASNE  GMINY  W  2007  ROKU</t>
  </si>
  <si>
    <t>RO "Tysiąclecie"</t>
  </si>
  <si>
    <t>"Szkolne projekty Socrates Comenius 2006/2007"</t>
  </si>
  <si>
    <t>Podróże służbowe zagraniczne</t>
  </si>
  <si>
    <t>ZMIANY W PLANIE   WYDATKÓW NA  ZADANIA  ZLECONE POWIATOWI  Z ZAKRESU ADMINISTRACJI RZĄDOWEJ                                               W  2007  ROKU</t>
  </si>
  <si>
    <t>Dotacja podmiotowa z budżetu dla niepublicznej jednostki systemu oświaty</t>
  </si>
  <si>
    <t>Dotacja podmiotowa z budżetu dla pozostałych  jednostek sektora finansów publicznych</t>
  </si>
  <si>
    <t>Pomoc materialna dla uczniów</t>
  </si>
  <si>
    <t>75108</t>
  </si>
  <si>
    <t>Wybory do sejmu i senatu</t>
  </si>
  <si>
    <t>z dnia  28  grudnia 2007 r.</t>
  </si>
  <si>
    <t>RO "Jedliny"</t>
  </si>
  <si>
    <t>Zakup usług obejmujących wykonanie ekspertyz, analiz i opinii</t>
  </si>
  <si>
    <t>RO "Wspólny Dom"</t>
  </si>
  <si>
    <t>Dotacja podmiotowa budżetu dla niepublicznej jednostki systemu oświaty</t>
  </si>
  <si>
    <t>Składki na FP</t>
  </si>
  <si>
    <t xml:space="preserve">Wynagrodzenia osobowe pracowników </t>
  </si>
  <si>
    <t>Dotacje celowe przekazane z budżetu państwa na realizację własnych zadań bieżących gmin</t>
  </si>
  <si>
    <t>Świadczenia społeczne</t>
  </si>
  <si>
    <t>Zasiłki i pomoc w naturze oraz składki na ubezpieczenia emerytalne i rentowe</t>
  </si>
  <si>
    <t>SO</t>
  </si>
  <si>
    <t>Nr  164 / 654 / 07</t>
  </si>
  <si>
    <t>z dnia  28 grudnia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</si>
</sst>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sz val="11"/>
      <name val="Arial CE"/>
      <family val="0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164" fontId="9" fillId="0" borderId="13" xfId="20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164" fontId="10" fillId="0" borderId="19" xfId="20" applyNumberFormat="1" applyFont="1" applyFill="1" applyBorder="1" applyAlignment="1" applyProtection="1">
      <alignment vertical="center" wrapText="1"/>
      <protection locked="0"/>
    </xf>
    <xf numFmtId="1" fontId="9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1" xfId="20" applyNumberFormat="1" applyFont="1" applyFill="1" applyBorder="1" applyAlignment="1" applyProtection="1">
      <alignment vertical="center" wrapText="1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1" fontId="10" fillId="0" borderId="23" xfId="0" applyNumberFormat="1" applyFont="1" applyFill="1" applyBorder="1" applyAlignment="1" applyProtection="1">
      <alignment horizontal="centerContinuous"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5" xfId="20" applyNumberFormat="1" applyFont="1" applyFill="1" applyBorder="1" applyAlignment="1" applyProtection="1">
      <alignment vertical="center" wrapText="1"/>
      <protection locked="0"/>
    </xf>
    <xf numFmtId="164" fontId="9" fillId="0" borderId="26" xfId="2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0" xfId="2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36" xfId="0" applyNumberFormat="1" applyFont="1" applyFill="1" applyBorder="1" applyAlignment="1" applyProtection="1">
      <alignment vertical="center" wrapText="1"/>
      <protection locked="0"/>
    </xf>
    <xf numFmtId="0" fontId="20" fillId="0" borderId="27" xfId="0" applyFont="1" applyBorder="1" applyAlignment="1">
      <alignment/>
    </xf>
    <xf numFmtId="0" fontId="19" fillId="0" borderId="31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39" xfId="0" applyFont="1" applyBorder="1" applyAlignment="1">
      <alignment vertical="center"/>
    </xf>
    <xf numFmtId="3" fontId="19" fillId="0" borderId="40" xfId="0" applyNumberFormat="1" applyFont="1" applyBorder="1" applyAlignment="1">
      <alignment horizontal="centerContinuous" vertical="center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9" fillId="0" borderId="27" xfId="0" applyNumberFormat="1" applyFont="1" applyFill="1" applyBorder="1" applyAlignment="1" applyProtection="1">
      <alignment horizontal="centerContinuous" vertical="center"/>
      <protection locked="0"/>
    </xf>
    <xf numFmtId="0" fontId="21" fillId="0" borderId="4" xfId="0" applyNumberFormat="1" applyFont="1" applyFill="1" applyBorder="1" applyAlignment="1" applyProtection="1">
      <alignment horizontal="center" vertical="center"/>
      <protection locked="0"/>
    </xf>
    <xf numFmtId="164" fontId="21" fillId="0" borderId="5" xfId="20" applyNumberFormat="1" applyFont="1" applyFill="1" applyBorder="1" applyAlignment="1" applyProtection="1">
      <alignment vertical="center" wrapText="1"/>
      <protection locked="0"/>
    </xf>
    <xf numFmtId="3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44" xfId="0" applyNumberFormat="1" applyFont="1" applyFill="1" applyBorder="1" applyAlignment="1" applyProtection="1">
      <alignment horizont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>
      <alignment vertical="center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6" xfId="0" applyNumberFormat="1" applyFont="1" applyFill="1" applyBorder="1" applyAlignment="1" applyProtection="1">
      <alignment horizontal="right" wrapText="1"/>
      <protection locked="0"/>
    </xf>
    <xf numFmtId="3" fontId="10" fillId="0" borderId="33" xfId="0" applyNumberFormat="1" applyFont="1" applyFill="1" applyBorder="1" applyAlignment="1" applyProtection="1">
      <alignment horizontal="right" wrapText="1"/>
      <protection locked="0"/>
    </xf>
    <xf numFmtId="0" fontId="4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Alignment="1">
      <alignment/>
    </xf>
    <xf numFmtId="164" fontId="11" fillId="0" borderId="19" xfId="20" applyNumberFormat="1" applyFont="1" applyFill="1" applyBorder="1" applyAlignment="1" applyProtection="1">
      <alignment vertical="center" wrapText="1"/>
      <protection locked="0"/>
    </xf>
    <xf numFmtId="164" fontId="9" fillId="0" borderId="25" xfId="20" applyNumberFormat="1" applyFont="1" applyFill="1" applyBorder="1" applyAlignment="1" applyProtection="1">
      <alignment vertical="center" wrapText="1"/>
      <protection locked="0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0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6" fillId="0" borderId="25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3" fillId="0" borderId="0" xfId="0" applyFont="1" applyAlignment="1">
      <alignment/>
    </xf>
    <xf numFmtId="49" fontId="24" fillId="0" borderId="14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vertical="center" wrapText="1"/>
    </xf>
    <xf numFmtId="1" fontId="25" fillId="0" borderId="4" xfId="0" applyNumberFormat="1" applyFont="1" applyFill="1" applyBorder="1" applyAlignment="1" applyProtection="1">
      <alignment horizontal="centerContinuous" vertical="center"/>
      <protection locked="0"/>
    </xf>
    <xf numFmtId="0" fontId="25" fillId="0" borderId="5" xfId="0" applyFont="1" applyBorder="1" applyAlignment="1">
      <alignment vertical="center" wrapText="1"/>
    </xf>
    <xf numFmtId="164" fontId="25" fillId="0" borderId="19" xfId="20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25" fillId="0" borderId="4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52" xfId="0" applyNumberFormat="1" applyFont="1" applyFill="1" applyBorder="1" applyAlignment="1" applyProtection="1">
      <alignment horizontal="right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57" xfId="0" applyNumberFormat="1" applyFont="1" applyFill="1" applyBorder="1" applyAlignment="1" applyProtection="1">
      <alignment horizontal="right" wrapText="1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wrapText="1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9" xfId="0" applyNumberFormat="1" applyFont="1" applyFill="1" applyBorder="1" applyAlignment="1" applyProtection="1">
      <alignment horizontal="left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9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wrapText="1"/>
      <protection locked="0"/>
    </xf>
    <xf numFmtId="0" fontId="27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0" borderId="60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33" xfId="0" applyNumberFormat="1" applyFont="1" applyFill="1" applyBorder="1" applyAlignment="1" applyProtection="1">
      <alignment horizontal="right" wrapText="1"/>
      <protection locked="0"/>
    </xf>
    <xf numFmtId="3" fontId="27" fillId="0" borderId="43" xfId="0" applyNumberFormat="1" applyFont="1" applyFill="1" applyBorder="1" applyAlignment="1" applyProtection="1">
      <alignment horizontal="right" vertical="center"/>
      <protection locked="0"/>
    </xf>
    <xf numFmtId="3" fontId="27" fillId="0" borderId="6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49" fontId="25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right" vertical="center"/>
    </xf>
    <xf numFmtId="0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4" xfId="0" applyFont="1" applyBorder="1" applyAlignment="1">
      <alignment horizontal="center" vertical="center"/>
    </xf>
    <xf numFmtId="3" fontId="8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21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21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0" fontId="19" fillId="0" borderId="28" xfId="0" applyNumberFormat="1" applyFont="1" applyFill="1" applyBorder="1" applyAlignment="1" applyProtection="1">
      <alignment/>
      <protection locked="0"/>
    </xf>
    <xf numFmtId="1" fontId="25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5" xfId="20" applyNumberFormat="1" applyFont="1" applyFill="1" applyBorder="1" applyAlignment="1" applyProtection="1">
      <alignment vertical="center" wrapText="1"/>
      <protection locked="0"/>
    </xf>
    <xf numFmtId="0" fontId="27" fillId="0" borderId="36" xfId="0" applyNumberFormat="1" applyFont="1" applyFill="1" applyBorder="1" applyAlignment="1" applyProtection="1">
      <alignment vertical="center" wrapText="1"/>
      <protection locked="0"/>
    </xf>
    <xf numFmtId="0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3" xfId="0" applyNumberFormat="1" applyFont="1" applyFill="1" applyBorder="1" applyAlignment="1" applyProtection="1">
      <alignment vertical="center" wrapText="1"/>
      <protection locked="0"/>
    </xf>
    <xf numFmtId="0" fontId="27" fillId="0" borderId="5" xfId="0" applyNumberFormat="1" applyFont="1" applyFill="1" applyBorder="1" applyAlignment="1" applyProtection="1">
      <alignment horizontal="right" vertical="center"/>
      <protection locked="0"/>
    </xf>
    <xf numFmtId="0" fontId="27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NumberFormat="1" applyFont="1" applyFill="1" applyBorder="1" applyAlignment="1" applyProtection="1">
      <alignment horizontal="right" vertical="center"/>
      <protection locked="0"/>
    </xf>
    <xf numFmtId="1" fontId="10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1" fontId="11" fillId="0" borderId="2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66" xfId="0" applyNumberFormat="1" applyFont="1" applyFill="1" applyBorder="1" applyAlignment="1" applyProtection="1">
      <alignment horizontal="center" vertical="center"/>
      <protection locked="0"/>
    </xf>
    <xf numFmtId="3" fontId="11" fillId="0" borderId="36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" fontId="11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57" xfId="2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Border="1" applyAlignment="1">
      <alignment horizontal="centerContinuous" vertical="center"/>
    </xf>
    <xf numFmtId="0" fontId="6" fillId="0" borderId="69" xfId="0" applyFont="1" applyBorder="1" applyAlignment="1">
      <alignment horizontal="center" vertical="center"/>
    </xf>
    <xf numFmtId="3" fontId="7" fillId="0" borderId="39" xfId="0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9" fillId="0" borderId="7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0" xfId="0" applyFont="1" applyBorder="1" applyAlignment="1">
      <alignment horizontal="center" vertical="center"/>
    </xf>
    <xf numFmtId="0" fontId="16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Border="1" applyAlignment="1">
      <alignment vertical="center"/>
    </xf>
    <xf numFmtId="1" fontId="25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30" xfId="20" applyNumberFormat="1" applyFont="1" applyFill="1" applyBorder="1" applyAlignment="1" applyProtection="1">
      <alignment vertical="center" wrapText="1"/>
      <protection locked="0"/>
    </xf>
    <xf numFmtId="0" fontId="16" fillId="0" borderId="19" xfId="0" applyNumberFormat="1" applyFont="1" applyFill="1" applyBorder="1" applyAlignment="1" applyProtection="1">
      <alignment horizontal="center" vertical="center"/>
      <protection locked="0"/>
    </xf>
    <xf numFmtId="164" fontId="10" fillId="0" borderId="47" xfId="20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1" fontId="10" fillId="0" borderId="7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3" xfId="20" applyNumberFormat="1" applyFont="1" applyFill="1" applyBorder="1" applyAlignment="1" applyProtection="1">
      <alignment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52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57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72" xfId="0" applyNumberFormat="1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Border="1" applyAlignment="1">
      <alignment horizontal="centerContinuous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73" xfId="0" applyNumberFormat="1" applyFont="1" applyFill="1" applyBorder="1" applyAlignment="1" applyProtection="1">
      <alignment horizontal="center" vertical="center"/>
      <protection locked="0"/>
    </xf>
    <xf numFmtId="0" fontId="8" fillId="0" borderId="74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3" fontId="10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9" xfId="20" applyNumberFormat="1" applyFont="1" applyFill="1" applyBorder="1" applyAlignment="1" applyProtection="1">
      <alignment vertical="center" wrapText="1"/>
      <protection locked="0"/>
    </xf>
    <xf numFmtId="0" fontId="2" fillId="0" borderId="66" xfId="0" applyNumberFormat="1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5" xfId="2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1" fillId="0" borderId="18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20" applyNumberFormat="1" applyFont="1" applyFill="1" applyBorder="1" applyAlignment="1" applyProtection="1">
      <alignment vertical="center" wrapText="1"/>
      <protection locked="0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1" fontId="9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1" xfId="20" applyNumberFormat="1" applyFont="1" applyFill="1" applyBorder="1" applyAlignment="1" applyProtection="1">
      <alignment vertical="center" wrapText="1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NumberFormat="1" applyFont="1" applyFill="1" applyBorder="1" applyAlignment="1" applyProtection="1">
      <alignment vertical="center"/>
      <protection locked="0"/>
    </xf>
    <xf numFmtId="0" fontId="19" fillId="0" borderId="28" xfId="0" applyNumberFormat="1" applyFont="1" applyFill="1" applyBorder="1" applyAlignment="1" applyProtection="1">
      <alignment vertical="center"/>
      <protection locked="0"/>
    </xf>
    <xf numFmtId="0" fontId="1" fillId="0" borderId="28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2" fillId="0" borderId="2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3" fontId="10" fillId="0" borderId="78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F5" sqref="F5"/>
    </sheetView>
  </sheetViews>
  <sheetFormatPr defaultColWidth="9.00390625" defaultRowHeight="12.75"/>
  <cols>
    <col min="1" max="1" width="7.625" style="1" customWidth="1"/>
    <col min="2" max="2" width="33.375" style="1" customWidth="1"/>
    <col min="3" max="3" width="6.375" style="1" customWidth="1"/>
    <col min="4" max="5" width="12.375" style="1" customWidth="1"/>
    <col min="6" max="6" width="12.125" style="1" customWidth="1"/>
    <col min="7" max="7" width="10.75390625" style="1" customWidth="1"/>
    <col min="8" max="8" width="10.00390625" style="1" customWidth="1"/>
    <col min="9" max="9" width="13.875" style="1" customWidth="1"/>
    <col min="10" max="10" width="14.375" style="1" customWidth="1"/>
    <col min="11" max="16384" width="10.00390625" style="1" customWidth="1"/>
  </cols>
  <sheetData>
    <row r="1" ht="11.25" customHeight="1">
      <c r="F1" s="2" t="s">
        <v>0</v>
      </c>
    </row>
    <row r="2" spans="1:6" ht="11.25" customHeight="1">
      <c r="A2" s="3"/>
      <c r="B2" s="4"/>
      <c r="C2" s="5"/>
      <c r="D2" s="5"/>
      <c r="E2" s="5"/>
      <c r="F2" s="6" t="s">
        <v>113</v>
      </c>
    </row>
    <row r="3" spans="1:6" ht="11.25" customHeight="1">
      <c r="A3" s="3"/>
      <c r="B3" s="4"/>
      <c r="C3" s="5"/>
      <c r="D3" s="5"/>
      <c r="E3" s="5"/>
      <c r="F3" s="6" t="s">
        <v>1</v>
      </c>
    </row>
    <row r="4" spans="1:6" ht="14.25" customHeight="1">
      <c r="A4" s="3"/>
      <c r="B4" s="4"/>
      <c r="C4" s="5"/>
      <c r="D4" s="5"/>
      <c r="E4" s="5"/>
      <c r="F4" s="7" t="s">
        <v>114</v>
      </c>
    </row>
    <row r="5" spans="1:7" s="12" customFormat="1" ht="34.5" customHeight="1">
      <c r="A5" s="8" t="s">
        <v>92</v>
      </c>
      <c r="B5" s="9"/>
      <c r="C5" s="10"/>
      <c r="D5" s="10"/>
      <c r="E5" s="10"/>
      <c r="F5" s="11"/>
      <c r="G5" s="11"/>
    </row>
    <row r="6" spans="1:7" s="12" customFormat="1" ht="9.75" customHeight="1" thickBot="1">
      <c r="A6" s="8"/>
      <c r="B6" s="9"/>
      <c r="C6" s="10"/>
      <c r="D6" s="10"/>
      <c r="E6" s="10"/>
      <c r="G6" s="13" t="s">
        <v>2</v>
      </c>
    </row>
    <row r="7" spans="1:7" s="17" customFormat="1" ht="21">
      <c r="A7" s="14" t="s">
        <v>3</v>
      </c>
      <c r="B7" s="367" t="s">
        <v>4</v>
      </c>
      <c r="C7" s="114" t="s">
        <v>5</v>
      </c>
      <c r="D7" s="282" t="s">
        <v>6</v>
      </c>
      <c r="E7" s="281"/>
      <c r="F7" s="237" t="s">
        <v>7</v>
      </c>
      <c r="G7" s="16"/>
    </row>
    <row r="8" spans="1:7" s="17" customFormat="1" ht="13.5" customHeight="1">
      <c r="A8" s="18" t="s">
        <v>8</v>
      </c>
      <c r="B8" s="368"/>
      <c r="C8" s="115" t="s">
        <v>9</v>
      </c>
      <c r="D8" s="283" t="s">
        <v>10</v>
      </c>
      <c r="E8" s="278" t="s">
        <v>11</v>
      </c>
      <c r="F8" s="238" t="s">
        <v>10</v>
      </c>
      <c r="G8" s="20" t="s">
        <v>11</v>
      </c>
    </row>
    <row r="9" spans="1:7" s="24" customFormat="1" ht="9" customHeight="1" thickBot="1">
      <c r="A9" s="21">
        <v>1</v>
      </c>
      <c r="B9" s="22">
        <v>2</v>
      </c>
      <c r="C9" s="116">
        <v>3</v>
      </c>
      <c r="D9" s="116">
        <v>4</v>
      </c>
      <c r="E9" s="245">
        <v>5</v>
      </c>
      <c r="F9" s="239">
        <v>6</v>
      </c>
      <c r="G9" s="23">
        <v>7</v>
      </c>
    </row>
    <row r="10" spans="1:7" s="24" customFormat="1" ht="15" customHeight="1" thickBot="1" thickTop="1">
      <c r="A10" s="29">
        <v>700</v>
      </c>
      <c r="B10" s="152" t="s">
        <v>39</v>
      </c>
      <c r="C10" s="153" t="s">
        <v>40</v>
      </c>
      <c r="D10" s="316"/>
      <c r="E10" s="317"/>
      <c r="F10" s="323">
        <f>SUM(F11)</f>
        <v>5000</v>
      </c>
      <c r="G10" s="324">
        <f>SUM(G11)</f>
        <v>5000</v>
      </c>
    </row>
    <row r="11" spans="1:7" s="24" customFormat="1" ht="27" customHeight="1" thickTop="1">
      <c r="A11" s="35">
        <v>70005</v>
      </c>
      <c r="B11" s="87" t="s">
        <v>41</v>
      </c>
      <c r="C11" s="155"/>
      <c r="D11" s="318"/>
      <c r="E11" s="319"/>
      <c r="F11" s="325">
        <f>SUM(F12:F13)</f>
        <v>5000</v>
      </c>
      <c r="G11" s="326">
        <f>SUM(G12:G13)</f>
        <v>5000</v>
      </c>
    </row>
    <row r="12" spans="1:7" s="24" customFormat="1" ht="27.75" customHeight="1">
      <c r="A12" s="32">
        <v>4390</v>
      </c>
      <c r="B12" s="88" t="s">
        <v>104</v>
      </c>
      <c r="C12" s="156"/>
      <c r="D12" s="84"/>
      <c r="E12" s="320"/>
      <c r="F12" s="296">
        <v>5000</v>
      </c>
      <c r="G12" s="104"/>
    </row>
    <row r="13" spans="1:7" s="24" customFormat="1" ht="13.5" customHeight="1" thickBot="1">
      <c r="A13" s="32">
        <v>4430</v>
      </c>
      <c r="B13" s="88" t="s">
        <v>31</v>
      </c>
      <c r="C13" s="156"/>
      <c r="D13" s="316"/>
      <c r="E13" s="317"/>
      <c r="F13" s="321"/>
      <c r="G13" s="322">
        <v>5000</v>
      </c>
    </row>
    <row r="14" spans="1:7" s="30" customFormat="1" ht="12.75" customHeight="1" thickBot="1" thickTop="1">
      <c r="A14" s="29">
        <v>750</v>
      </c>
      <c r="B14" s="34" t="s">
        <v>30</v>
      </c>
      <c r="C14" s="153"/>
      <c r="D14" s="117"/>
      <c r="E14" s="246"/>
      <c r="F14" s="223">
        <f>F18+F15</f>
        <v>38357</v>
      </c>
      <c r="G14" s="106">
        <f>G18+G15</f>
        <v>38357</v>
      </c>
    </row>
    <row r="15" spans="1:7" s="30" customFormat="1" ht="14.25" customHeight="1" thickTop="1">
      <c r="A15" s="233">
        <v>75023</v>
      </c>
      <c r="B15" s="234" t="s">
        <v>79</v>
      </c>
      <c r="C15" s="235" t="s">
        <v>45</v>
      </c>
      <c r="D15" s="118"/>
      <c r="E15" s="247"/>
      <c r="F15" s="225">
        <f>SUM(F16:F17)</f>
        <v>38000</v>
      </c>
      <c r="G15" s="236">
        <f>SUM(G16:G17)</f>
        <v>38000</v>
      </c>
    </row>
    <row r="16" spans="1:7" s="30" customFormat="1" ht="24.75" customHeight="1">
      <c r="A16" s="32">
        <v>4270</v>
      </c>
      <c r="B16" s="33" t="s">
        <v>80</v>
      </c>
      <c r="C16" s="160"/>
      <c r="D16" s="221"/>
      <c r="E16" s="248"/>
      <c r="F16" s="242">
        <v>38000</v>
      </c>
      <c r="G16" s="37"/>
    </row>
    <row r="17" spans="1:7" s="30" customFormat="1" ht="27" customHeight="1">
      <c r="A17" s="32">
        <v>6050</v>
      </c>
      <c r="B17" s="33" t="s">
        <v>81</v>
      </c>
      <c r="C17" s="160"/>
      <c r="D17" s="221"/>
      <c r="E17" s="248"/>
      <c r="F17" s="242"/>
      <c r="G17" s="37">
        <v>38000</v>
      </c>
    </row>
    <row r="18" spans="1:7" s="31" customFormat="1" ht="14.25" customHeight="1">
      <c r="A18" s="38">
        <v>75095</v>
      </c>
      <c r="B18" s="62" t="s">
        <v>13</v>
      </c>
      <c r="C18" s="284" t="s">
        <v>29</v>
      </c>
      <c r="D18" s="120"/>
      <c r="E18" s="249"/>
      <c r="F18" s="240">
        <f>F25+F22+F19+F29+F32</f>
        <v>357</v>
      </c>
      <c r="G18" s="39">
        <f>G25+G22+G19+G29+G32</f>
        <v>357</v>
      </c>
    </row>
    <row r="19" spans="1:7" s="113" customFormat="1" ht="11.25" customHeight="1">
      <c r="A19" s="110"/>
      <c r="B19" s="111" t="s">
        <v>93</v>
      </c>
      <c r="C19" s="121"/>
      <c r="D19" s="121"/>
      <c r="E19" s="250"/>
      <c r="F19" s="241">
        <f>SUM(F20:F21)</f>
        <v>100</v>
      </c>
      <c r="G19" s="112">
        <f>SUM(G20:G21)</f>
        <v>100</v>
      </c>
    </row>
    <row r="20" spans="1:7" s="113" customFormat="1" ht="12.75">
      <c r="A20" s="327">
        <v>4210</v>
      </c>
      <c r="B20" s="328" t="s">
        <v>14</v>
      </c>
      <c r="C20" s="160"/>
      <c r="D20" s="160"/>
      <c r="E20" s="329"/>
      <c r="F20" s="330">
        <v>100</v>
      </c>
      <c r="G20" s="331"/>
    </row>
    <row r="21" spans="1:7" s="113" customFormat="1" ht="25.5">
      <c r="A21" s="332">
        <v>4400</v>
      </c>
      <c r="B21" s="333" t="s">
        <v>85</v>
      </c>
      <c r="C21" s="160"/>
      <c r="D21" s="160"/>
      <c r="E21" s="329"/>
      <c r="F21" s="330"/>
      <c r="G21" s="331">
        <v>100</v>
      </c>
    </row>
    <row r="22" spans="1:7" s="113" customFormat="1" ht="11.25" customHeight="1">
      <c r="A22" s="110"/>
      <c r="B22" s="111" t="s">
        <v>64</v>
      </c>
      <c r="C22" s="121"/>
      <c r="D22" s="121"/>
      <c r="E22" s="250"/>
      <c r="F22" s="241">
        <f>SUM(F23:F24)</f>
        <v>26</v>
      </c>
      <c r="G22" s="112">
        <f>SUM(G23:G24)</f>
        <v>26</v>
      </c>
    </row>
    <row r="23" spans="1:7" s="113" customFormat="1" ht="12.75">
      <c r="A23" s="327">
        <v>4110</v>
      </c>
      <c r="B23" s="328" t="s">
        <v>69</v>
      </c>
      <c r="C23" s="160"/>
      <c r="D23" s="160"/>
      <c r="E23" s="329"/>
      <c r="F23" s="330"/>
      <c r="G23" s="331">
        <v>26</v>
      </c>
    </row>
    <row r="24" spans="1:7" s="113" customFormat="1" ht="27" customHeight="1">
      <c r="A24" s="334">
        <v>4370</v>
      </c>
      <c r="B24" s="328" t="s">
        <v>17</v>
      </c>
      <c r="C24" s="160"/>
      <c r="D24" s="160"/>
      <c r="E24" s="329"/>
      <c r="F24" s="330">
        <v>26</v>
      </c>
      <c r="G24" s="331"/>
    </row>
    <row r="25" spans="1:7" s="113" customFormat="1" ht="10.5" customHeight="1">
      <c r="A25" s="110"/>
      <c r="B25" s="111" t="s">
        <v>50</v>
      </c>
      <c r="C25" s="121"/>
      <c r="D25" s="121"/>
      <c r="E25" s="250"/>
      <c r="F25" s="241">
        <f>SUM(F26:F28)</f>
        <v>210</v>
      </c>
      <c r="G25" s="112">
        <f>SUM(G26:G28)</f>
        <v>210</v>
      </c>
    </row>
    <row r="26" spans="1:7" s="113" customFormat="1" ht="12.75" customHeight="1">
      <c r="A26" s="327">
        <v>4210</v>
      </c>
      <c r="B26" s="328" t="s">
        <v>14</v>
      </c>
      <c r="C26" s="160"/>
      <c r="D26" s="160"/>
      <c r="E26" s="329"/>
      <c r="F26" s="330"/>
      <c r="G26" s="331">
        <v>150</v>
      </c>
    </row>
    <row r="27" spans="1:7" s="113" customFormat="1" ht="10.5" customHeight="1">
      <c r="A27" s="327">
        <v>4260</v>
      </c>
      <c r="B27" s="328" t="s">
        <v>49</v>
      </c>
      <c r="C27" s="160"/>
      <c r="D27" s="160"/>
      <c r="E27" s="329"/>
      <c r="F27" s="330"/>
      <c r="G27" s="331">
        <v>60</v>
      </c>
    </row>
    <row r="28" spans="1:7" s="113" customFormat="1" ht="24.75" customHeight="1">
      <c r="A28" s="334">
        <v>4370</v>
      </c>
      <c r="B28" s="328" t="s">
        <v>17</v>
      </c>
      <c r="C28" s="160"/>
      <c r="D28" s="160"/>
      <c r="E28" s="329"/>
      <c r="F28" s="330">
        <v>210</v>
      </c>
      <c r="G28" s="331"/>
    </row>
    <row r="29" spans="1:7" s="113" customFormat="1" ht="10.5" customHeight="1">
      <c r="A29" s="110"/>
      <c r="B29" s="111" t="s">
        <v>105</v>
      </c>
      <c r="C29" s="121"/>
      <c r="D29" s="121"/>
      <c r="E29" s="250"/>
      <c r="F29" s="241">
        <f>SUM(F30:F31)</f>
        <v>3</v>
      </c>
      <c r="G29" s="112">
        <f>SUM(G30:G31)</f>
        <v>3</v>
      </c>
    </row>
    <row r="30" spans="1:7" s="113" customFormat="1" ht="12.75">
      <c r="A30" s="327">
        <v>4110</v>
      </c>
      <c r="B30" s="328" t="s">
        <v>69</v>
      </c>
      <c r="C30" s="160"/>
      <c r="D30" s="160"/>
      <c r="E30" s="329"/>
      <c r="F30" s="330"/>
      <c r="G30" s="331">
        <v>3</v>
      </c>
    </row>
    <row r="31" spans="1:7" s="113" customFormat="1" ht="25.5" customHeight="1">
      <c r="A31" s="334">
        <v>4370</v>
      </c>
      <c r="B31" s="328" t="s">
        <v>17</v>
      </c>
      <c r="C31" s="160"/>
      <c r="D31" s="160"/>
      <c r="E31" s="329"/>
      <c r="F31" s="330">
        <v>3</v>
      </c>
      <c r="G31" s="331"/>
    </row>
    <row r="32" spans="1:7" s="113" customFormat="1" ht="12.75" customHeight="1">
      <c r="A32" s="110"/>
      <c r="B32" s="111" t="s">
        <v>103</v>
      </c>
      <c r="C32" s="121"/>
      <c r="D32" s="121"/>
      <c r="E32" s="250"/>
      <c r="F32" s="241">
        <f>SUM(F33:F35)</f>
        <v>18</v>
      </c>
      <c r="G32" s="112">
        <f>SUM(G33:G35)</f>
        <v>18</v>
      </c>
    </row>
    <row r="33" spans="1:7" s="113" customFormat="1" ht="11.25" customHeight="1">
      <c r="A33" s="327">
        <v>4110</v>
      </c>
      <c r="B33" s="328" t="s">
        <v>69</v>
      </c>
      <c r="C33" s="160"/>
      <c r="D33" s="160"/>
      <c r="E33" s="329"/>
      <c r="F33" s="330"/>
      <c r="G33" s="331">
        <v>13</v>
      </c>
    </row>
    <row r="34" spans="1:7" s="113" customFormat="1" ht="13.5" customHeight="1">
      <c r="A34" s="327">
        <v>4210</v>
      </c>
      <c r="B34" s="328" t="s">
        <v>14</v>
      </c>
      <c r="C34" s="160"/>
      <c r="D34" s="160"/>
      <c r="E34" s="329"/>
      <c r="F34" s="330">
        <v>18</v>
      </c>
      <c r="G34" s="331"/>
    </row>
    <row r="35" spans="1:7" s="113" customFormat="1" ht="11.25" customHeight="1" thickBot="1">
      <c r="A35" s="327">
        <v>4260</v>
      </c>
      <c r="B35" s="328" t="s">
        <v>49</v>
      </c>
      <c r="C35" s="160"/>
      <c r="D35" s="160"/>
      <c r="E35" s="329"/>
      <c r="F35" s="330"/>
      <c r="G35" s="331">
        <v>5</v>
      </c>
    </row>
    <row r="36" spans="1:7" s="30" customFormat="1" ht="13.5" customHeight="1" thickBot="1" thickTop="1">
      <c r="A36" s="29">
        <v>801</v>
      </c>
      <c r="B36" s="34" t="s">
        <v>58</v>
      </c>
      <c r="C36" s="153" t="s">
        <v>56</v>
      </c>
      <c r="D36" s="117"/>
      <c r="E36" s="252">
        <f>E37+E39+E41</f>
        <v>15004</v>
      </c>
      <c r="F36" s="198">
        <f>F37+F39+F41</f>
        <v>11626</v>
      </c>
      <c r="G36" s="106">
        <f>G37+G39+G41</f>
        <v>32448</v>
      </c>
    </row>
    <row r="37" spans="1:7" s="31" customFormat="1" ht="14.25" customHeight="1" thickTop="1">
      <c r="A37" s="38">
        <v>80101</v>
      </c>
      <c r="B37" s="62" t="s">
        <v>59</v>
      </c>
      <c r="C37" s="284"/>
      <c r="D37" s="120"/>
      <c r="E37" s="249"/>
      <c r="F37" s="240"/>
      <c r="G37" s="39">
        <f>G38</f>
        <v>3199</v>
      </c>
    </row>
    <row r="38" spans="1:7" s="31" customFormat="1" ht="28.5" customHeight="1">
      <c r="A38" s="32">
        <v>2540</v>
      </c>
      <c r="B38" s="33" t="s">
        <v>97</v>
      </c>
      <c r="C38" s="160"/>
      <c r="D38" s="119"/>
      <c r="E38" s="251"/>
      <c r="F38" s="242"/>
      <c r="G38" s="37">
        <v>3199</v>
      </c>
    </row>
    <row r="39" spans="1:7" s="31" customFormat="1" ht="13.5" customHeight="1">
      <c r="A39" s="202">
        <v>80110</v>
      </c>
      <c r="B39" s="44" t="s">
        <v>61</v>
      </c>
      <c r="C39" s="284"/>
      <c r="D39" s="120"/>
      <c r="E39" s="249"/>
      <c r="F39" s="240"/>
      <c r="G39" s="45">
        <f>G40</f>
        <v>6398</v>
      </c>
    </row>
    <row r="40" spans="1:7" s="31" customFormat="1" ht="28.5" customHeight="1">
      <c r="A40" s="32">
        <v>2540</v>
      </c>
      <c r="B40" s="33" t="s">
        <v>106</v>
      </c>
      <c r="C40" s="160"/>
      <c r="D40" s="119"/>
      <c r="E40" s="251"/>
      <c r="F40" s="242"/>
      <c r="G40" s="37">
        <v>6398</v>
      </c>
    </row>
    <row r="41" spans="1:7" s="30" customFormat="1" ht="12.75" customHeight="1">
      <c r="A41" s="202">
        <v>80195</v>
      </c>
      <c r="B41" s="44" t="s">
        <v>13</v>
      </c>
      <c r="C41" s="284"/>
      <c r="D41" s="120"/>
      <c r="E41" s="285">
        <f>SUM(E42:E44)</f>
        <v>15004</v>
      </c>
      <c r="F41" s="240">
        <f>F44+F45</f>
        <v>11626</v>
      </c>
      <c r="G41" s="45">
        <f>SUM(G42:G44)+G45</f>
        <v>22851</v>
      </c>
    </row>
    <row r="42" spans="1:7" s="30" customFormat="1" ht="37.5" customHeight="1">
      <c r="A42" s="46">
        <v>2030</v>
      </c>
      <c r="B42" s="333" t="s">
        <v>109</v>
      </c>
      <c r="C42" s="289"/>
      <c r="D42" s="221"/>
      <c r="E42" s="254">
        <f>3375+11629</f>
        <v>15004</v>
      </c>
      <c r="F42" s="242"/>
      <c r="G42" s="41"/>
    </row>
    <row r="43" spans="1:7" s="30" customFormat="1" ht="12" customHeight="1">
      <c r="A43" s="46">
        <v>4300</v>
      </c>
      <c r="B43" s="33" t="s">
        <v>15</v>
      </c>
      <c r="C43" s="289"/>
      <c r="D43" s="221"/>
      <c r="E43" s="254"/>
      <c r="F43" s="242"/>
      <c r="G43" s="41">
        <f>3375+11629</f>
        <v>15004</v>
      </c>
    </row>
    <row r="44" spans="1:7" s="31" customFormat="1" ht="42.75" customHeight="1">
      <c r="A44" s="362">
        <v>2570</v>
      </c>
      <c r="B44" s="290" t="s">
        <v>98</v>
      </c>
      <c r="C44" s="363"/>
      <c r="D44" s="364"/>
      <c r="E44" s="365"/>
      <c r="F44" s="291">
        <v>3779</v>
      </c>
      <c r="G44" s="366"/>
    </row>
    <row r="45" spans="1:7" s="113" customFormat="1" ht="24" customHeight="1">
      <c r="A45" s="334"/>
      <c r="B45" s="337" t="s">
        <v>94</v>
      </c>
      <c r="C45" s="160"/>
      <c r="D45" s="160"/>
      <c r="E45" s="329"/>
      <c r="F45" s="241">
        <f>SUM(F46:F49)</f>
        <v>7847</v>
      </c>
      <c r="G45" s="336">
        <f>SUM(G46:G49)</f>
        <v>7847</v>
      </c>
    </row>
    <row r="46" spans="1:7" s="113" customFormat="1" ht="15" customHeight="1">
      <c r="A46" s="327">
        <v>4300</v>
      </c>
      <c r="B46" s="333" t="s">
        <v>15</v>
      </c>
      <c r="C46" s="160"/>
      <c r="D46" s="160"/>
      <c r="E46" s="329"/>
      <c r="F46" s="330"/>
      <c r="G46" s="335">
        <v>2500</v>
      </c>
    </row>
    <row r="47" spans="1:7" s="113" customFormat="1" ht="14.25" customHeight="1">
      <c r="A47" s="327">
        <v>4305</v>
      </c>
      <c r="B47" s="333" t="s">
        <v>15</v>
      </c>
      <c r="C47" s="160"/>
      <c r="D47" s="160"/>
      <c r="E47" s="329"/>
      <c r="F47" s="330">
        <v>1743</v>
      </c>
      <c r="G47" s="335"/>
    </row>
    <row r="48" spans="1:7" s="113" customFormat="1" ht="12.75" customHeight="1">
      <c r="A48" s="334">
        <v>4420</v>
      </c>
      <c r="B48" s="328" t="s">
        <v>95</v>
      </c>
      <c r="C48" s="160"/>
      <c r="D48" s="160"/>
      <c r="E48" s="329"/>
      <c r="F48" s="330"/>
      <c r="G48" s="335">
        <v>5347</v>
      </c>
    </row>
    <row r="49" spans="1:7" s="113" customFormat="1" ht="12.75" customHeight="1" thickBot="1">
      <c r="A49" s="334">
        <v>4425</v>
      </c>
      <c r="B49" s="328" t="s">
        <v>95</v>
      </c>
      <c r="C49" s="160"/>
      <c r="D49" s="160"/>
      <c r="E49" s="329"/>
      <c r="F49" s="330">
        <v>6104</v>
      </c>
      <c r="G49" s="335"/>
    </row>
    <row r="50" spans="1:7" s="31" customFormat="1" ht="13.5" customHeight="1" thickBot="1" thickTop="1">
      <c r="A50" s="98">
        <v>851</v>
      </c>
      <c r="B50" s="49" t="s">
        <v>28</v>
      </c>
      <c r="C50" s="153" t="s">
        <v>19</v>
      </c>
      <c r="D50" s="117"/>
      <c r="E50" s="246"/>
      <c r="F50" s="223">
        <f>F51</f>
        <v>252</v>
      </c>
      <c r="G50" s="50"/>
    </row>
    <row r="51" spans="1:7" s="30" customFormat="1" ht="12.75" customHeight="1" thickTop="1">
      <c r="A51" s="43">
        <v>85195</v>
      </c>
      <c r="B51" s="44" t="s">
        <v>13</v>
      </c>
      <c r="C51" s="284"/>
      <c r="D51" s="120"/>
      <c r="E51" s="249"/>
      <c r="F51" s="240">
        <f>SUM(F52:F52)</f>
        <v>252</v>
      </c>
      <c r="G51" s="45"/>
    </row>
    <row r="52" spans="1:7" s="31" customFormat="1" ht="16.5" customHeight="1" thickBot="1">
      <c r="A52" s="292">
        <v>4300</v>
      </c>
      <c r="B52" s="293" t="s">
        <v>15</v>
      </c>
      <c r="C52" s="297"/>
      <c r="D52" s="294"/>
      <c r="E52" s="295"/>
      <c r="F52" s="296">
        <v>252</v>
      </c>
      <c r="G52" s="104"/>
    </row>
    <row r="53" spans="1:7" s="26" customFormat="1" ht="12.75" customHeight="1" thickBot="1" thickTop="1">
      <c r="A53" s="98">
        <v>852</v>
      </c>
      <c r="B53" s="49" t="s">
        <v>20</v>
      </c>
      <c r="C53" s="153"/>
      <c r="D53" s="198">
        <f>D56</f>
        <v>11495</v>
      </c>
      <c r="E53" s="252"/>
      <c r="F53" s="243">
        <f>F56+F54+F59</f>
        <v>12295</v>
      </c>
      <c r="G53" s="25">
        <f>G59+G56+G54</f>
        <v>800</v>
      </c>
    </row>
    <row r="54" spans="1:7" s="26" customFormat="1" ht="28.5" customHeight="1" thickTop="1">
      <c r="A54" s="348">
        <v>85214</v>
      </c>
      <c r="B54" s="151" t="s">
        <v>111</v>
      </c>
      <c r="C54" s="235" t="s">
        <v>112</v>
      </c>
      <c r="D54" s="349"/>
      <c r="E54" s="350"/>
      <c r="F54" s="244">
        <f>SUM(F55)</f>
        <v>800</v>
      </c>
      <c r="G54" s="27"/>
    </row>
    <row r="55" spans="1:7" s="26" customFormat="1" ht="12.75" customHeight="1">
      <c r="A55" s="292">
        <v>3110</v>
      </c>
      <c r="B55" s="42" t="s">
        <v>110</v>
      </c>
      <c r="C55" s="289"/>
      <c r="D55" s="345"/>
      <c r="E55" s="346"/>
      <c r="F55" s="242">
        <v>800</v>
      </c>
      <c r="G55" s="347"/>
    </row>
    <row r="56" spans="1:7" s="26" customFormat="1" ht="15" customHeight="1">
      <c r="A56" s="351">
        <v>85219</v>
      </c>
      <c r="B56" s="352" t="s">
        <v>53</v>
      </c>
      <c r="C56" s="284" t="s">
        <v>19</v>
      </c>
      <c r="D56" s="342">
        <f>D57</f>
        <v>11495</v>
      </c>
      <c r="E56" s="343"/>
      <c r="F56" s="353">
        <f>F58</f>
        <v>11495</v>
      </c>
      <c r="G56" s="354"/>
    </row>
    <row r="57" spans="1:7" s="31" customFormat="1" ht="36.75" customHeight="1">
      <c r="A57" s="46">
        <v>2030</v>
      </c>
      <c r="B57" s="333" t="s">
        <v>109</v>
      </c>
      <c r="C57" s="160"/>
      <c r="D57" s="180">
        <v>11495</v>
      </c>
      <c r="E57" s="254"/>
      <c r="F57" s="242"/>
      <c r="G57" s="41"/>
    </row>
    <row r="58" spans="1:7" s="26" customFormat="1" ht="12" customHeight="1">
      <c r="A58" s="28">
        <v>4010</v>
      </c>
      <c r="B58" s="36" t="s">
        <v>108</v>
      </c>
      <c r="C58" s="289"/>
      <c r="D58" s="200"/>
      <c r="E58" s="255"/>
      <c r="F58" s="242">
        <v>11495</v>
      </c>
      <c r="G58" s="41"/>
    </row>
    <row r="59" spans="1:7" s="26" customFormat="1" ht="14.25" customHeight="1">
      <c r="A59" s="43">
        <v>85295</v>
      </c>
      <c r="B59" s="44" t="s">
        <v>13</v>
      </c>
      <c r="C59" s="284" t="s">
        <v>19</v>
      </c>
      <c r="D59" s="342"/>
      <c r="E59" s="343"/>
      <c r="F59" s="344"/>
      <c r="G59" s="45">
        <f>SUM(G60)</f>
        <v>800</v>
      </c>
    </row>
    <row r="60" spans="1:7" s="26" customFormat="1" ht="12" customHeight="1" thickBot="1">
      <c r="A60" s="292">
        <v>3110</v>
      </c>
      <c r="B60" s="42" t="s">
        <v>110</v>
      </c>
      <c r="C60" s="289"/>
      <c r="D60" s="200"/>
      <c r="E60" s="255"/>
      <c r="F60" s="242"/>
      <c r="G60" s="41">
        <v>800</v>
      </c>
    </row>
    <row r="61" spans="1:7" s="26" customFormat="1" ht="27.75" customHeight="1" thickBot="1" thickTop="1">
      <c r="A61" s="98">
        <v>854</v>
      </c>
      <c r="B61" s="49" t="s">
        <v>55</v>
      </c>
      <c r="C61" s="153" t="s">
        <v>56</v>
      </c>
      <c r="D61" s="198">
        <f>D62</f>
        <v>48195</v>
      </c>
      <c r="E61" s="252"/>
      <c r="F61" s="243">
        <f>F62</f>
        <v>48195</v>
      </c>
      <c r="G61" s="25"/>
    </row>
    <row r="62" spans="1:7" s="26" customFormat="1" ht="12.75" customHeight="1" thickTop="1">
      <c r="A62" s="47">
        <v>85415</v>
      </c>
      <c r="B62" s="48" t="s">
        <v>99</v>
      </c>
      <c r="C62" s="235"/>
      <c r="D62" s="199">
        <f>D63</f>
        <v>48195</v>
      </c>
      <c r="E62" s="253"/>
      <c r="F62" s="244">
        <f>SUM(F64:F65)</f>
        <v>48195</v>
      </c>
      <c r="G62" s="27"/>
    </row>
    <row r="63" spans="1:7" s="26" customFormat="1" ht="38.25" customHeight="1">
      <c r="A63" s="46">
        <v>2030</v>
      </c>
      <c r="B63" s="333" t="s">
        <v>109</v>
      </c>
      <c r="C63" s="289"/>
      <c r="D63" s="180">
        <v>48195</v>
      </c>
      <c r="E63" s="254"/>
      <c r="F63" s="242"/>
      <c r="G63" s="41"/>
    </row>
    <row r="64" spans="1:7" s="26" customFormat="1" ht="10.5" customHeight="1">
      <c r="A64" s="28">
        <v>4210</v>
      </c>
      <c r="B64" s="36" t="s">
        <v>14</v>
      </c>
      <c r="C64" s="289"/>
      <c r="D64" s="180"/>
      <c r="E64" s="254"/>
      <c r="F64" s="242">
        <v>8971</v>
      </c>
      <c r="G64" s="41"/>
    </row>
    <row r="65" spans="1:7" s="26" customFormat="1" ht="27.75" customHeight="1" thickBot="1">
      <c r="A65" s="46">
        <v>4240</v>
      </c>
      <c r="B65" s="33" t="s">
        <v>57</v>
      </c>
      <c r="C65" s="289"/>
      <c r="D65" s="180"/>
      <c r="E65" s="254"/>
      <c r="F65" s="242">
        <v>39224</v>
      </c>
      <c r="G65" s="41"/>
    </row>
    <row r="66" spans="1:7" s="31" customFormat="1" ht="30" customHeight="1" thickBot="1" thickTop="1">
      <c r="A66" s="109">
        <v>900</v>
      </c>
      <c r="B66" s="49" t="s">
        <v>21</v>
      </c>
      <c r="C66" s="153" t="s">
        <v>12</v>
      </c>
      <c r="D66" s="117"/>
      <c r="E66" s="246"/>
      <c r="F66" s="223">
        <f>F67+F74+F70</f>
        <v>2360</v>
      </c>
      <c r="G66" s="50">
        <f>G67+G74+G70</f>
        <v>2360</v>
      </c>
    </row>
    <row r="67" spans="1:7" s="31" customFormat="1" ht="14.25" customHeight="1" thickTop="1">
      <c r="A67" s="51">
        <v>90001</v>
      </c>
      <c r="B67" s="151" t="s">
        <v>38</v>
      </c>
      <c r="C67" s="235"/>
      <c r="D67" s="118"/>
      <c r="E67" s="247"/>
      <c r="F67" s="225">
        <f>F69</f>
        <v>655</v>
      </c>
      <c r="G67" s="40">
        <f>G68</f>
        <v>655</v>
      </c>
    </row>
    <row r="68" spans="1:7" s="30" customFormat="1" ht="12.75" customHeight="1">
      <c r="A68" s="46">
        <v>4580</v>
      </c>
      <c r="B68" s="42" t="s">
        <v>27</v>
      </c>
      <c r="C68" s="160"/>
      <c r="D68" s="119"/>
      <c r="E68" s="251"/>
      <c r="F68" s="242"/>
      <c r="G68" s="41">
        <v>655</v>
      </c>
    </row>
    <row r="69" spans="1:7" s="30" customFormat="1" ht="12.75" customHeight="1">
      <c r="A69" s="46">
        <v>4430</v>
      </c>
      <c r="B69" s="42" t="s">
        <v>31</v>
      </c>
      <c r="C69" s="160"/>
      <c r="D69" s="119"/>
      <c r="E69" s="251"/>
      <c r="F69" s="242">
        <v>655</v>
      </c>
      <c r="G69" s="41"/>
    </row>
    <row r="70" spans="1:7" s="30" customFormat="1" ht="13.5" customHeight="1">
      <c r="A70" s="43">
        <v>90015</v>
      </c>
      <c r="B70" s="44" t="s">
        <v>87</v>
      </c>
      <c r="C70" s="298"/>
      <c r="D70" s="268"/>
      <c r="E70" s="269"/>
      <c r="F70" s="240">
        <f>SUM(F71)</f>
        <v>1050</v>
      </c>
      <c r="G70" s="45">
        <f>SUM(G71)</f>
        <v>1050</v>
      </c>
    </row>
    <row r="71" spans="1:7" s="30" customFormat="1" ht="30" customHeight="1">
      <c r="A71" s="267">
        <v>6050</v>
      </c>
      <c r="B71" s="42" t="s">
        <v>88</v>
      </c>
      <c r="C71" s="160"/>
      <c r="D71" s="119"/>
      <c r="E71" s="251"/>
      <c r="F71" s="242">
        <f>SUM(F72:F73)</f>
        <v>1050</v>
      </c>
      <c r="G71" s="41">
        <f>SUM(G72:G73)</f>
        <v>1050</v>
      </c>
    </row>
    <row r="72" spans="1:7" s="274" customFormat="1" ht="24.75" customHeight="1">
      <c r="A72" s="270"/>
      <c r="B72" s="150" t="s">
        <v>89</v>
      </c>
      <c r="C72" s="271"/>
      <c r="D72" s="271"/>
      <c r="E72" s="272"/>
      <c r="F72" s="273">
        <v>1050</v>
      </c>
      <c r="G72" s="105"/>
    </row>
    <row r="73" spans="1:7" s="274" customFormat="1" ht="23.25" customHeight="1">
      <c r="A73" s="275"/>
      <c r="B73" s="276" t="s">
        <v>90</v>
      </c>
      <c r="C73" s="271"/>
      <c r="D73" s="271"/>
      <c r="E73" s="272"/>
      <c r="F73" s="273"/>
      <c r="G73" s="105">
        <v>1050</v>
      </c>
    </row>
    <row r="74" spans="1:7" s="30" customFormat="1" ht="13.5" customHeight="1">
      <c r="A74" s="43">
        <v>90095</v>
      </c>
      <c r="B74" s="44" t="s">
        <v>13</v>
      </c>
      <c r="C74" s="284"/>
      <c r="D74" s="120"/>
      <c r="E74" s="249"/>
      <c r="F74" s="240">
        <f>SUM(F75:F76)</f>
        <v>655</v>
      </c>
      <c r="G74" s="39">
        <f>SUM(G75:G76)</f>
        <v>655</v>
      </c>
    </row>
    <row r="75" spans="1:7" s="30" customFormat="1" ht="12" customHeight="1">
      <c r="A75" s="46">
        <v>4580</v>
      </c>
      <c r="B75" s="42" t="s">
        <v>27</v>
      </c>
      <c r="C75" s="160"/>
      <c r="D75" s="119"/>
      <c r="E75" s="251"/>
      <c r="F75" s="242">
        <v>655</v>
      </c>
      <c r="G75" s="41"/>
    </row>
    <row r="76" spans="1:7" s="30" customFormat="1" ht="15" customHeight="1" thickBot="1">
      <c r="A76" s="46">
        <v>4430</v>
      </c>
      <c r="B76" s="42" t="s">
        <v>31</v>
      </c>
      <c r="C76" s="160"/>
      <c r="D76" s="119"/>
      <c r="E76" s="251"/>
      <c r="F76" s="242"/>
      <c r="G76" s="41">
        <v>655</v>
      </c>
    </row>
    <row r="77" spans="1:10" s="55" customFormat="1" ht="14.25" customHeight="1" thickBot="1" thickTop="1">
      <c r="A77" s="52"/>
      <c r="B77" s="53" t="s">
        <v>22</v>
      </c>
      <c r="C77" s="53"/>
      <c r="D77" s="130">
        <f>D14+D36+D50+D53+D61+D66</f>
        <v>59690</v>
      </c>
      <c r="E77" s="279">
        <f>E14+E36+E50+E53+E61+E66</f>
        <v>15004</v>
      </c>
      <c r="F77" s="201">
        <f>F14+F36+F50+F53+F61+F66+F10</f>
        <v>118085</v>
      </c>
      <c r="G77" s="54">
        <f>G14+G36+G50+G53+G61+G66+G10</f>
        <v>78965</v>
      </c>
      <c r="I77" s="56"/>
      <c r="J77" s="56"/>
    </row>
    <row r="78" spans="1:7" s="60" customFormat="1" ht="18.75" customHeight="1" hidden="1" thickBot="1" thickTop="1">
      <c r="A78" s="57"/>
      <c r="B78" s="58" t="s">
        <v>23</v>
      </c>
      <c r="C78" s="58"/>
      <c r="D78" s="286"/>
      <c r="E78" s="280"/>
      <c r="F78" s="277">
        <f>G77-F77</f>
        <v>-39120</v>
      </c>
      <c r="G78" s="59"/>
    </row>
    <row r="79" spans="1:7" s="12" customFormat="1" ht="15" customHeight="1" thickBot="1" thickTop="1">
      <c r="A79" s="355"/>
      <c r="B79" s="356" t="s">
        <v>23</v>
      </c>
      <c r="C79" s="357"/>
      <c r="D79" s="358">
        <f>E77-D77</f>
        <v>-44686</v>
      </c>
      <c r="E79" s="359"/>
      <c r="F79" s="360">
        <f>G77-F77</f>
        <v>-39120</v>
      </c>
      <c r="G79" s="361"/>
    </row>
    <row r="80" ht="16.5" thickTop="1"/>
  </sheetData>
  <mergeCells count="1">
    <mergeCell ref="B7:B8"/>
  </mergeCells>
  <printOptions horizontalCentered="1"/>
  <pageMargins left="0" right="0" top="0.787401574803149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 xml:space="preserve">&amp;C&amp;"Times New Roman,Normalny"&amp;P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5" sqref="E5"/>
    </sheetView>
  </sheetViews>
  <sheetFormatPr defaultColWidth="9.00390625" defaultRowHeight="12.75"/>
  <cols>
    <col min="1" max="1" width="7.375" style="0" customWidth="1"/>
    <col min="2" max="2" width="37.875" style="0" customWidth="1"/>
    <col min="3" max="3" width="6.375" style="0" customWidth="1"/>
    <col min="4" max="4" width="13.25390625" style="0" hidden="1" customWidth="1"/>
    <col min="5" max="5" width="15.75390625" style="0" customWidth="1"/>
    <col min="6" max="6" width="15.625" style="0" customWidth="1"/>
  </cols>
  <sheetData>
    <row r="1" spans="1:6" ht="15.75">
      <c r="A1" s="1"/>
      <c r="B1" s="80"/>
      <c r="C1" s="2"/>
      <c r="D1" s="2"/>
      <c r="E1" s="2" t="s">
        <v>24</v>
      </c>
      <c r="F1" s="1"/>
    </row>
    <row r="2" spans="1:6" ht="12.75" customHeight="1">
      <c r="A2" s="3"/>
      <c r="B2" s="4"/>
      <c r="C2" s="6"/>
      <c r="D2" s="6"/>
      <c r="E2" s="6" t="s">
        <v>113</v>
      </c>
      <c r="F2" s="1"/>
    </row>
    <row r="3" spans="1:6" ht="14.25" customHeight="1">
      <c r="A3" s="3"/>
      <c r="B3" s="4"/>
      <c r="C3" s="6"/>
      <c r="D3" s="6"/>
      <c r="E3" s="6" t="s">
        <v>1</v>
      </c>
      <c r="F3" s="1"/>
    </row>
    <row r="4" spans="1:6" ht="16.5" customHeight="1">
      <c r="A4" s="3"/>
      <c r="B4" s="4"/>
      <c r="C4" s="6"/>
      <c r="D4" s="6"/>
      <c r="E4" s="7" t="s">
        <v>114</v>
      </c>
      <c r="F4" s="1"/>
    </row>
    <row r="5" spans="1:6" ht="25.5" customHeight="1">
      <c r="A5" s="3"/>
      <c r="B5" s="4"/>
      <c r="C5" s="6"/>
      <c r="D5" s="6"/>
      <c r="E5" s="5"/>
      <c r="F5" s="1"/>
    </row>
    <row r="6" spans="1:6" ht="53.25" customHeight="1">
      <c r="A6" s="8" t="s">
        <v>33</v>
      </c>
      <c r="B6" s="9"/>
      <c r="C6" s="10"/>
      <c r="D6" s="10"/>
      <c r="E6" s="10"/>
      <c r="F6" s="10"/>
    </row>
    <row r="7" spans="1:6" ht="19.5" thickBot="1">
      <c r="A7" s="8"/>
      <c r="B7" s="9"/>
      <c r="C7" s="10"/>
      <c r="D7" s="10"/>
      <c r="E7" s="10"/>
      <c r="F7" s="81" t="s">
        <v>2</v>
      </c>
    </row>
    <row r="8" spans="1:6" ht="23.25" customHeight="1">
      <c r="A8" s="14" t="s">
        <v>3</v>
      </c>
      <c r="B8" s="61" t="s">
        <v>4</v>
      </c>
      <c r="C8" s="107" t="s">
        <v>5</v>
      </c>
      <c r="D8" s="133" t="s">
        <v>6</v>
      </c>
      <c r="E8" s="138" t="s">
        <v>7</v>
      </c>
      <c r="F8" s="95"/>
    </row>
    <row r="9" spans="1:6" ht="15.75" customHeight="1">
      <c r="A9" s="18" t="s">
        <v>8</v>
      </c>
      <c r="B9" s="82"/>
      <c r="C9" s="19" t="s">
        <v>9</v>
      </c>
      <c r="D9" s="134" t="s">
        <v>11</v>
      </c>
      <c r="E9" s="139" t="s">
        <v>10</v>
      </c>
      <c r="F9" s="93" t="s">
        <v>11</v>
      </c>
    </row>
    <row r="10" spans="1:6" s="108" customFormat="1" ht="11.25" customHeight="1" thickBot="1">
      <c r="A10" s="83">
        <v>1</v>
      </c>
      <c r="B10" s="84">
        <v>2</v>
      </c>
      <c r="C10" s="301">
        <v>3</v>
      </c>
      <c r="D10" s="135">
        <v>4</v>
      </c>
      <c r="E10" s="103">
        <v>4</v>
      </c>
      <c r="F10" s="86">
        <v>5</v>
      </c>
    </row>
    <row r="11" spans="1:6" s="108" customFormat="1" ht="18" customHeight="1" thickBot="1" thickTop="1">
      <c r="A11" s="29">
        <v>801</v>
      </c>
      <c r="B11" s="34" t="s">
        <v>58</v>
      </c>
      <c r="C11" s="153" t="s">
        <v>56</v>
      </c>
      <c r="D11" s="205"/>
      <c r="E11" s="122">
        <f>E12+E15</f>
        <v>5858</v>
      </c>
      <c r="F11" s="341">
        <f>F12+F15</f>
        <v>40</v>
      </c>
    </row>
    <row r="12" spans="1:6" s="209" customFormat="1" ht="16.5" customHeight="1" thickTop="1">
      <c r="A12" s="143">
        <v>80130</v>
      </c>
      <c r="B12" s="206" t="s">
        <v>62</v>
      </c>
      <c r="C12" s="235"/>
      <c r="D12" s="207"/>
      <c r="E12" s="129">
        <f>SUM(E13:E14)</f>
        <v>5828</v>
      </c>
      <c r="F12" s="208"/>
    </row>
    <row r="13" spans="1:6" s="163" customFormat="1" ht="29.25" customHeight="1">
      <c r="A13" s="32">
        <v>2540</v>
      </c>
      <c r="B13" s="33" t="s">
        <v>60</v>
      </c>
      <c r="C13" s="160"/>
      <c r="D13" s="203"/>
      <c r="E13" s="125">
        <v>5818</v>
      </c>
      <c r="F13" s="204"/>
    </row>
    <row r="14" spans="1:6" s="163" customFormat="1" ht="15" customHeight="1">
      <c r="A14" s="32">
        <v>4210</v>
      </c>
      <c r="B14" s="338" t="s">
        <v>14</v>
      </c>
      <c r="C14" s="160"/>
      <c r="D14" s="203"/>
      <c r="E14" s="125">
        <v>10</v>
      </c>
      <c r="F14" s="204"/>
    </row>
    <row r="15" spans="1:6" s="163" customFormat="1" ht="16.5" customHeight="1">
      <c r="A15" s="43">
        <v>80195</v>
      </c>
      <c r="B15" s="44" t="s">
        <v>13</v>
      </c>
      <c r="C15" s="298"/>
      <c r="D15" s="339"/>
      <c r="E15" s="127">
        <f>SUM(E16:E17)</f>
        <v>30</v>
      </c>
      <c r="F15" s="340">
        <f>SUM(F16:F17)</f>
        <v>40</v>
      </c>
    </row>
    <row r="16" spans="1:6" s="163" customFormat="1" ht="15" customHeight="1">
      <c r="A16" s="32">
        <v>4110</v>
      </c>
      <c r="B16" s="338" t="s">
        <v>69</v>
      </c>
      <c r="C16" s="160"/>
      <c r="D16" s="203"/>
      <c r="E16" s="125">
        <v>30</v>
      </c>
      <c r="F16" s="162"/>
    </row>
    <row r="17" spans="1:6" s="163" customFormat="1" ht="15" customHeight="1" thickBot="1">
      <c r="A17" s="32">
        <v>4120</v>
      </c>
      <c r="B17" s="338" t="s">
        <v>107</v>
      </c>
      <c r="C17" s="160"/>
      <c r="D17" s="203"/>
      <c r="E17" s="125"/>
      <c r="F17" s="162">
        <v>40</v>
      </c>
    </row>
    <row r="18" spans="1:6" ht="16.5" customHeight="1" thickBot="1" thickTop="1">
      <c r="A18" s="141">
        <v>851</v>
      </c>
      <c r="B18" s="142" t="s">
        <v>28</v>
      </c>
      <c r="C18" s="153" t="s">
        <v>19</v>
      </c>
      <c r="D18" s="136"/>
      <c r="E18" s="122"/>
      <c r="F18" s="106">
        <f>F19</f>
        <v>252</v>
      </c>
    </row>
    <row r="19" spans="1:6" ht="42" customHeight="1" thickTop="1">
      <c r="A19" s="192">
        <v>85156</v>
      </c>
      <c r="B19" s="193" t="s">
        <v>34</v>
      </c>
      <c r="C19" s="302"/>
      <c r="D19" s="194"/>
      <c r="E19" s="126"/>
      <c r="F19" s="195">
        <f>SUM(F20)</f>
        <v>252</v>
      </c>
    </row>
    <row r="20" spans="1:6" s="145" customFormat="1" ht="15">
      <c r="A20" s="73">
        <v>4130</v>
      </c>
      <c r="B20" s="144" t="s">
        <v>35</v>
      </c>
      <c r="C20" s="301"/>
      <c r="D20" s="137"/>
      <c r="E20" s="132"/>
      <c r="F20" s="104">
        <f>SUM(F21:F22)</f>
        <v>252</v>
      </c>
    </row>
    <row r="21" spans="1:6" s="149" customFormat="1" ht="11.25" customHeight="1">
      <c r="A21" s="146"/>
      <c r="B21" s="150" t="s">
        <v>36</v>
      </c>
      <c r="C21" s="147"/>
      <c r="D21" s="148"/>
      <c r="E21" s="128"/>
      <c r="F21" s="105">
        <v>196</v>
      </c>
    </row>
    <row r="22" spans="1:6" s="149" customFormat="1" ht="14.25" thickBot="1">
      <c r="A22" s="146"/>
      <c r="B22" s="150" t="s">
        <v>37</v>
      </c>
      <c r="C22" s="147"/>
      <c r="D22" s="148"/>
      <c r="E22" s="128"/>
      <c r="F22" s="105">
        <v>56</v>
      </c>
    </row>
    <row r="23" spans="1:6" ht="15" customHeight="1" thickBot="1" thickTop="1">
      <c r="A23" s="141">
        <v>852</v>
      </c>
      <c r="B23" s="142" t="s">
        <v>20</v>
      </c>
      <c r="C23" s="153" t="s">
        <v>19</v>
      </c>
      <c r="D23" s="136"/>
      <c r="E23" s="122">
        <f>E24</f>
        <v>210</v>
      </c>
      <c r="F23" s="106">
        <f>F24</f>
        <v>210</v>
      </c>
    </row>
    <row r="24" spans="1:6" ht="17.25" customHeight="1" thickTop="1">
      <c r="A24" s="187">
        <v>85201</v>
      </c>
      <c r="B24" s="188" t="s">
        <v>51</v>
      </c>
      <c r="C24" s="303"/>
      <c r="D24" s="189"/>
      <c r="E24" s="190">
        <f>SUM(E26:E28)</f>
        <v>210</v>
      </c>
      <c r="F24" s="191">
        <f>SUM(F26:F28)</f>
        <v>210</v>
      </c>
    </row>
    <row r="25" spans="1:6" s="220" customFormat="1" ht="12.75" customHeight="1">
      <c r="A25" s="215"/>
      <c r="B25" s="216" t="s">
        <v>52</v>
      </c>
      <c r="C25" s="304"/>
      <c r="D25" s="217"/>
      <c r="E25" s="218"/>
      <c r="F25" s="219"/>
    </row>
    <row r="26" spans="1:6" s="175" customFormat="1" ht="13.5" customHeight="1">
      <c r="A26" s="28">
        <v>4210</v>
      </c>
      <c r="B26" s="196" t="s">
        <v>14</v>
      </c>
      <c r="C26" s="160"/>
      <c r="D26" s="197"/>
      <c r="E26" s="124"/>
      <c r="F26" s="41">
        <v>120</v>
      </c>
    </row>
    <row r="27" spans="1:6" s="175" customFormat="1" ht="13.5" customHeight="1">
      <c r="A27" s="28">
        <v>4300</v>
      </c>
      <c r="B27" s="196" t="s">
        <v>15</v>
      </c>
      <c r="C27" s="160"/>
      <c r="D27" s="197"/>
      <c r="E27" s="124"/>
      <c r="F27" s="41">
        <v>90</v>
      </c>
    </row>
    <row r="28" spans="1:6" ht="30" customHeight="1" thickBot="1">
      <c r="A28" s="32">
        <v>4750</v>
      </c>
      <c r="B28" s="33" t="s">
        <v>18</v>
      </c>
      <c r="C28" s="305"/>
      <c r="D28" s="194"/>
      <c r="E28" s="131">
        <v>210</v>
      </c>
      <c r="F28" s="195"/>
    </row>
    <row r="29" spans="1:6" ht="29.25" customHeight="1" thickBot="1" thickTop="1">
      <c r="A29" s="141">
        <v>921</v>
      </c>
      <c r="B29" s="142" t="s">
        <v>32</v>
      </c>
      <c r="C29" s="153" t="s">
        <v>12</v>
      </c>
      <c r="D29" s="136"/>
      <c r="E29" s="122">
        <f>E30</f>
        <v>1000</v>
      </c>
      <c r="F29" s="106">
        <f>F30</f>
        <v>1000</v>
      </c>
    </row>
    <row r="30" spans="1:6" ht="18.75" customHeight="1" thickTop="1">
      <c r="A30" s="143">
        <v>92106</v>
      </c>
      <c r="B30" s="213" t="s">
        <v>63</v>
      </c>
      <c r="C30" s="235"/>
      <c r="D30" s="214"/>
      <c r="E30" s="123">
        <f>E31</f>
        <v>1000</v>
      </c>
      <c r="F30" s="40">
        <f>SUM(F31:F33)</f>
        <v>1000</v>
      </c>
    </row>
    <row r="31" spans="1:6" s="175" customFormat="1" ht="18" customHeight="1">
      <c r="A31" s="28">
        <v>6050</v>
      </c>
      <c r="B31" s="196" t="s">
        <v>54</v>
      </c>
      <c r="C31" s="160"/>
      <c r="D31" s="197"/>
      <c r="E31" s="124">
        <v>1000</v>
      </c>
      <c r="F31" s="41"/>
    </row>
    <row r="32" spans="1:6" s="175" customFormat="1" ht="18" customHeight="1" thickBot="1">
      <c r="A32" s="28">
        <v>6059</v>
      </c>
      <c r="B32" s="196" t="s">
        <v>54</v>
      </c>
      <c r="C32" s="160"/>
      <c r="D32" s="197"/>
      <c r="E32" s="124"/>
      <c r="F32" s="41">
        <v>1000</v>
      </c>
    </row>
    <row r="33" spans="1:6" ht="17.25" hidden="1" thickBot="1" thickTop="1">
      <c r="A33" s="89"/>
      <c r="B33" s="77" t="s">
        <v>23</v>
      </c>
      <c r="C33" s="90"/>
      <c r="D33" s="96"/>
      <c r="E33" s="79">
        <f>F32-E32</f>
        <v>1000</v>
      </c>
      <c r="F33" s="91"/>
    </row>
    <row r="34" spans="1:6" ht="18" thickBot="1" thickTop="1">
      <c r="A34" s="52"/>
      <c r="B34" s="53" t="s">
        <v>22</v>
      </c>
      <c r="C34" s="53"/>
      <c r="D34" s="201">
        <f>D22+D13</f>
        <v>0</v>
      </c>
      <c r="E34" s="130">
        <f>E11+E18+E23+E29</f>
        <v>7068</v>
      </c>
      <c r="F34" s="54">
        <f>F11+F18+F23+F29</f>
        <v>1502</v>
      </c>
    </row>
    <row r="35" spans="1:6" ht="18.75" thickBot="1" thickTop="1">
      <c r="A35" s="210"/>
      <c r="B35" s="256" t="s">
        <v>23</v>
      </c>
      <c r="C35" s="211"/>
      <c r="D35" s="211"/>
      <c r="E35" s="313">
        <f>F34-E34</f>
        <v>-5566</v>
      </c>
      <c r="F35" s="212"/>
    </row>
    <row r="36" ht="13.5" thickTop="1"/>
  </sheetData>
  <printOptions horizontalCentered="1"/>
  <pageMargins left="0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7" sqref="G7"/>
    </sheetView>
  </sheetViews>
  <sheetFormatPr defaultColWidth="9.00390625" defaultRowHeight="12.75"/>
  <cols>
    <col min="1" max="1" width="7.625" style="0" bestFit="1" customWidth="1"/>
    <col min="2" max="2" width="40.25390625" style="0" customWidth="1"/>
    <col min="3" max="3" width="6.75390625" style="0" customWidth="1"/>
    <col min="4" max="5" width="16.125" style="0" customWidth="1"/>
  </cols>
  <sheetData>
    <row r="1" spans="1:5" ht="15.75">
      <c r="A1" s="1"/>
      <c r="B1" s="80"/>
      <c r="C1" s="2"/>
      <c r="D1" s="2" t="s">
        <v>25</v>
      </c>
      <c r="E1" s="1"/>
    </row>
    <row r="2" spans="1:5" ht="12.75" customHeight="1">
      <c r="A2" s="3"/>
      <c r="B2" s="4"/>
      <c r="C2" s="6"/>
      <c r="D2" s="6" t="s">
        <v>113</v>
      </c>
      <c r="E2" s="1"/>
    </row>
    <row r="3" spans="1:5" ht="14.25" customHeight="1">
      <c r="A3" s="3"/>
      <c r="B3" s="4"/>
      <c r="C3" s="6"/>
      <c r="D3" s="6" t="s">
        <v>1</v>
      </c>
      <c r="E3" s="1"/>
    </row>
    <row r="4" spans="1:5" ht="16.5" customHeight="1">
      <c r="A4" s="3"/>
      <c r="B4" s="4"/>
      <c r="C4" s="6"/>
      <c r="D4" s="7" t="s">
        <v>102</v>
      </c>
      <c r="E4" s="1"/>
    </row>
    <row r="5" spans="1:5" ht="19.5" customHeight="1">
      <c r="A5" s="3"/>
      <c r="B5" s="4"/>
      <c r="C5" s="6"/>
      <c r="D5" s="5"/>
      <c r="E5" s="1"/>
    </row>
    <row r="6" spans="1:5" ht="60" customHeight="1">
      <c r="A6" s="8" t="s">
        <v>91</v>
      </c>
      <c r="B6" s="9"/>
      <c r="C6" s="10"/>
      <c r="D6" s="10"/>
      <c r="E6" s="10"/>
    </row>
    <row r="7" spans="1:5" ht="19.5" thickBot="1">
      <c r="A7" s="8"/>
      <c r="B7" s="9"/>
      <c r="C7" s="10"/>
      <c r="D7" s="10"/>
      <c r="E7" s="81" t="s">
        <v>2</v>
      </c>
    </row>
    <row r="8" spans="1:5" ht="24" customHeight="1">
      <c r="A8" s="14" t="s">
        <v>3</v>
      </c>
      <c r="B8" s="61" t="s">
        <v>4</v>
      </c>
      <c r="C8" s="15" t="s">
        <v>5</v>
      </c>
      <c r="D8" s="94" t="s">
        <v>7</v>
      </c>
      <c r="E8" s="95"/>
    </row>
    <row r="9" spans="1:5" ht="14.25" customHeight="1">
      <c r="A9" s="18" t="s">
        <v>8</v>
      </c>
      <c r="B9" s="82"/>
      <c r="C9" s="19" t="s">
        <v>9</v>
      </c>
      <c r="D9" s="92" t="s">
        <v>10</v>
      </c>
      <c r="E9" s="99" t="s">
        <v>11</v>
      </c>
    </row>
    <row r="10" spans="1:5" s="108" customFormat="1" ht="11.25" customHeight="1" thickBot="1">
      <c r="A10" s="83">
        <v>1</v>
      </c>
      <c r="B10" s="84">
        <v>2</v>
      </c>
      <c r="C10" s="22">
        <v>3</v>
      </c>
      <c r="D10" s="85">
        <v>4</v>
      </c>
      <c r="E10" s="100">
        <v>5</v>
      </c>
    </row>
    <row r="11" spans="1:5" ht="21" customHeight="1" thickBot="1" thickTop="1">
      <c r="A11" s="29">
        <v>700</v>
      </c>
      <c r="B11" s="152" t="s">
        <v>39</v>
      </c>
      <c r="C11" s="153" t="s">
        <v>40</v>
      </c>
      <c r="D11" s="154">
        <f>D12</f>
        <v>3000</v>
      </c>
      <c r="E11" s="102">
        <f>SUM(E12)</f>
        <v>3000</v>
      </c>
    </row>
    <row r="12" spans="1:5" ht="20.25" customHeight="1" thickTop="1">
      <c r="A12" s="35">
        <v>70005</v>
      </c>
      <c r="B12" s="87" t="s">
        <v>41</v>
      </c>
      <c r="C12" s="155"/>
      <c r="D12" s="123">
        <f>SUM(D13:D15)</f>
        <v>3000</v>
      </c>
      <c r="E12" s="101">
        <f>SUM(E13:E15)</f>
        <v>3000</v>
      </c>
    </row>
    <row r="13" spans="1:5" s="158" customFormat="1" ht="15.75" customHeight="1">
      <c r="A13" s="32">
        <v>4300</v>
      </c>
      <c r="B13" s="88" t="s">
        <v>15</v>
      </c>
      <c r="C13" s="156"/>
      <c r="D13" s="124">
        <v>2730</v>
      </c>
      <c r="E13" s="157"/>
    </row>
    <row r="14" spans="1:5" ht="15.75" customHeight="1">
      <c r="A14" s="32">
        <v>4430</v>
      </c>
      <c r="B14" s="88" t="s">
        <v>31</v>
      </c>
      <c r="C14" s="156"/>
      <c r="D14" s="124"/>
      <c r="E14" s="37">
        <v>3000</v>
      </c>
    </row>
    <row r="15" spans="1:5" s="163" customFormat="1" ht="15.75" customHeight="1" thickBot="1">
      <c r="A15" s="28">
        <v>4480</v>
      </c>
      <c r="B15" s="159" t="s">
        <v>42</v>
      </c>
      <c r="C15" s="160"/>
      <c r="D15" s="172">
        <v>270</v>
      </c>
      <c r="E15" s="162"/>
    </row>
    <row r="16" spans="1:5" s="166" customFormat="1" ht="59.25" customHeight="1" thickBot="1" thickTop="1">
      <c r="A16" s="164" t="s">
        <v>43</v>
      </c>
      <c r="B16" s="165" t="s">
        <v>44</v>
      </c>
      <c r="C16" s="153" t="s">
        <v>45</v>
      </c>
      <c r="D16" s="154">
        <f>D17</f>
        <v>62</v>
      </c>
      <c r="E16" s="102">
        <f>SUM(E17)</f>
        <v>62</v>
      </c>
    </row>
    <row r="17" spans="1:5" ht="29.25" customHeight="1" thickTop="1">
      <c r="A17" s="167" t="s">
        <v>100</v>
      </c>
      <c r="B17" s="168" t="s">
        <v>101</v>
      </c>
      <c r="C17" s="155"/>
      <c r="D17" s="123">
        <f>SUM(D18:D22)</f>
        <v>62</v>
      </c>
      <c r="E17" s="101">
        <f>SUM(E18:E22)</f>
        <v>62</v>
      </c>
    </row>
    <row r="18" spans="1:5" s="175" customFormat="1" ht="14.25" customHeight="1">
      <c r="A18" s="173" t="s">
        <v>46</v>
      </c>
      <c r="B18" s="174" t="s">
        <v>47</v>
      </c>
      <c r="C18" s="156"/>
      <c r="D18" s="124">
        <v>10</v>
      </c>
      <c r="E18" s="157"/>
    </row>
    <row r="19" spans="1:5" s="175" customFormat="1" ht="14.25" customHeight="1">
      <c r="A19" s="173" t="s">
        <v>48</v>
      </c>
      <c r="B19" s="174" t="s">
        <v>16</v>
      </c>
      <c r="C19" s="156"/>
      <c r="D19" s="124">
        <v>2</v>
      </c>
      <c r="E19" s="157"/>
    </row>
    <row r="20" spans="1:5" s="158" customFormat="1" ht="15" customHeight="1">
      <c r="A20" s="32">
        <v>4210</v>
      </c>
      <c r="B20" s="88" t="s">
        <v>15</v>
      </c>
      <c r="C20" s="156"/>
      <c r="D20" s="124"/>
      <c r="E20" s="157">
        <v>1</v>
      </c>
    </row>
    <row r="21" spans="1:5" ht="13.5" customHeight="1">
      <c r="A21" s="169">
        <v>4260</v>
      </c>
      <c r="B21" s="170" t="s">
        <v>49</v>
      </c>
      <c r="C21" s="156"/>
      <c r="D21" s="124">
        <v>50</v>
      </c>
      <c r="E21" s="37"/>
    </row>
    <row r="22" spans="1:5" s="163" customFormat="1" ht="31.5" customHeight="1" thickBot="1">
      <c r="A22" s="169">
        <v>4750</v>
      </c>
      <c r="B22" s="171" t="s">
        <v>18</v>
      </c>
      <c r="C22" s="160"/>
      <c r="D22" s="161"/>
      <c r="E22" s="162">
        <v>61</v>
      </c>
    </row>
    <row r="23" spans="1:5" s="163" customFormat="1" ht="20.25" customHeight="1" thickBot="1" thickTop="1">
      <c r="A23" s="141">
        <v>852</v>
      </c>
      <c r="B23" s="142" t="s">
        <v>20</v>
      </c>
      <c r="C23" s="309" t="s">
        <v>19</v>
      </c>
      <c r="D23" s="122">
        <f>D24+D31</f>
        <v>4812</v>
      </c>
      <c r="E23" s="50">
        <f>E24+E31</f>
        <v>4812</v>
      </c>
    </row>
    <row r="24" spans="1:5" s="163" customFormat="1" ht="15" customHeight="1" thickTop="1">
      <c r="A24" s="38">
        <v>85203</v>
      </c>
      <c r="B24" s="261" t="s">
        <v>82</v>
      </c>
      <c r="C24" s="310"/>
      <c r="D24" s="265">
        <f>D25+D28</f>
        <v>80</v>
      </c>
      <c r="E24" s="266">
        <f>E25+E28</f>
        <v>80</v>
      </c>
    </row>
    <row r="25" spans="1:5" s="163" customFormat="1" ht="13.5" customHeight="1">
      <c r="A25" s="32"/>
      <c r="B25" s="259" t="s">
        <v>83</v>
      </c>
      <c r="C25" s="311"/>
      <c r="D25" s="262">
        <f>SUM(D26:D27)</f>
        <v>40</v>
      </c>
      <c r="E25" s="263">
        <f>SUM(E26:E27)</f>
        <v>40</v>
      </c>
    </row>
    <row r="26" spans="1:5" s="163" customFormat="1" ht="15" customHeight="1">
      <c r="A26" s="32">
        <v>4260</v>
      </c>
      <c r="B26" s="170" t="s">
        <v>49</v>
      </c>
      <c r="C26" s="311"/>
      <c r="D26" s="172">
        <v>40</v>
      </c>
      <c r="E26" s="162"/>
    </row>
    <row r="27" spans="1:5" s="163" customFormat="1" ht="15" customHeight="1">
      <c r="A27" s="32">
        <v>4300</v>
      </c>
      <c r="B27" s="260" t="s">
        <v>15</v>
      </c>
      <c r="C27" s="311"/>
      <c r="D27" s="172"/>
      <c r="E27" s="162">
        <v>40</v>
      </c>
    </row>
    <row r="28" spans="1:5" s="163" customFormat="1" ht="12.75" customHeight="1">
      <c r="A28" s="32"/>
      <c r="B28" s="259" t="s">
        <v>84</v>
      </c>
      <c r="C28" s="311"/>
      <c r="D28" s="262">
        <f>SUM(D29:D30)</f>
        <v>40</v>
      </c>
      <c r="E28" s="263">
        <f>SUM(E29:E30)</f>
        <v>40</v>
      </c>
    </row>
    <row r="29" spans="1:5" s="163" customFormat="1" ht="15.75" customHeight="1">
      <c r="A29" s="186">
        <v>4350</v>
      </c>
      <c r="B29" s="260" t="s">
        <v>70</v>
      </c>
      <c r="C29" s="311"/>
      <c r="D29" s="172">
        <v>40</v>
      </c>
      <c r="E29" s="162"/>
    </row>
    <row r="30" spans="1:5" s="163" customFormat="1" ht="35.25" customHeight="1">
      <c r="A30" s="32">
        <v>4400</v>
      </c>
      <c r="B30" s="33" t="s">
        <v>85</v>
      </c>
      <c r="C30" s="311"/>
      <c r="D30" s="172"/>
      <c r="E30" s="162">
        <v>40</v>
      </c>
    </row>
    <row r="31" spans="1:5" s="163" customFormat="1" ht="59.25" customHeight="1">
      <c r="A31" s="202">
        <v>85212</v>
      </c>
      <c r="B31" s="264" t="s">
        <v>86</v>
      </c>
      <c r="C31" s="310"/>
      <c r="D31" s="127">
        <f>SUM(D32:D35)</f>
        <v>4732</v>
      </c>
      <c r="E31" s="45">
        <f>SUM(E32:E35)</f>
        <v>4732</v>
      </c>
    </row>
    <row r="32" spans="1:5" s="163" customFormat="1" ht="15.75" customHeight="1">
      <c r="A32" s="287">
        <v>4210</v>
      </c>
      <c r="B32" s="288" t="s">
        <v>14</v>
      </c>
      <c r="C32" s="310"/>
      <c r="D32" s="314"/>
      <c r="E32" s="315">
        <v>4732</v>
      </c>
    </row>
    <row r="33" spans="1:5" s="163" customFormat="1" ht="31.5" customHeight="1">
      <c r="A33" s="186">
        <v>4370</v>
      </c>
      <c r="B33" s="42" t="s">
        <v>17</v>
      </c>
      <c r="C33" s="311"/>
      <c r="D33" s="125">
        <v>509</v>
      </c>
      <c r="E33" s="229"/>
    </row>
    <row r="34" spans="1:5" s="163" customFormat="1" ht="18.75" customHeight="1">
      <c r="A34" s="257">
        <v>4410</v>
      </c>
      <c r="B34" s="258" t="s">
        <v>78</v>
      </c>
      <c r="C34" s="311"/>
      <c r="D34" s="125">
        <v>227</v>
      </c>
      <c r="E34" s="229"/>
    </row>
    <row r="35" spans="1:5" s="163" customFormat="1" ht="38.25" customHeight="1" thickBot="1">
      <c r="A35" s="186">
        <v>4740</v>
      </c>
      <c r="B35" s="36" t="s">
        <v>74</v>
      </c>
      <c r="C35" s="312"/>
      <c r="D35" s="125">
        <v>3996</v>
      </c>
      <c r="E35" s="229"/>
    </row>
    <row r="36" spans="1:5" ht="20.25" customHeight="1" thickBot="1" thickTop="1">
      <c r="A36" s="74"/>
      <c r="B36" s="75" t="s">
        <v>22</v>
      </c>
      <c r="C36" s="75"/>
      <c r="D36" s="130">
        <f>D16+D11+D23</f>
        <v>7874</v>
      </c>
      <c r="E36" s="54">
        <f>E16+E11+E23</f>
        <v>7874</v>
      </c>
    </row>
    <row r="37" ht="13.5" thickTop="1"/>
  </sheetData>
  <printOptions horizontalCentered="1"/>
  <pageMargins left="0" right="0" top="0.984251968503937" bottom="0.984251968503937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8.25390625" style="0" customWidth="1"/>
    <col min="2" max="2" width="37.875" style="0" customWidth="1"/>
    <col min="3" max="3" width="6.875" style="0" customWidth="1"/>
    <col min="4" max="4" width="14.75390625" style="0" customWidth="1"/>
    <col min="5" max="5" width="13.75390625" style="0" customWidth="1"/>
  </cols>
  <sheetData>
    <row r="1" spans="1:5" ht="15.75">
      <c r="A1" s="12"/>
      <c r="B1" s="12"/>
      <c r="C1" s="63"/>
      <c r="D1" s="2" t="s">
        <v>26</v>
      </c>
      <c r="E1" s="1"/>
    </row>
    <row r="2" spans="1:5" ht="13.5" customHeight="1">
      <c r="A2" s="64"/>
      <c r="B2" s="65"/>
      <c r="C2" s="66"/>
      <c r="D2" s="6" t="s">
        <v>113</v>
      </c>
      <c r="E2" s="1"/>
    </row>
    <row r="3" spans="1:5" ht="13.5" customHeight="1">
      <c r="A3" s="64"/>
      <c r="B3" s="65"/>
      <c r="C3" s="66"/>
      <c r="D3" s="6" t="s">
        <v>1</v>
      </c>
      <c r="E3" s="1"/>
    </row>
    <row r="4" spans="1:5" ht="13.5" customHeight="1">
      <c r="A4" s="64"/>
      <c r="B4" s="65"/>
      <c r="C4" s="66"/>
      <c r="D4" s="7" t="s">
        <v>102</v>
      </c>
      <c r="E4" s="1"/>
    </row>
    <row r="5" spans="1:5" ht="13.5" customHeight="1">
      <c r="A5" s="64"/>
      <c r="B5" s="65"/>
      <c r="C5" s="66"/>
      <c r="D5" s="10"/>
      <c r="E5" s="6"/>
    </row>
    <row r="6" spans="1:5" ht="56.25">
      <c r="A6" s="8" t="s">
        <v>96</v>
      </c>
      <c r="B6" s="9"/>
      <c r="C6" s="10"/>
      <c r="D6" s="10"/>
      <c r="E6" s="67"/>
    </row>
    <row r="7" spans="1:5" ht="8.25" customHeight="1">
      <c r="A7" s="8"/>
      <c r="B7" s="9"/>
      <c r="C7" s="10"/>
      <c r="D7" s="10"/>
      <c r="E7" s="67"/>
    </row>
    <row r="8" spans="1:5" ht="15" customHeight="1" thickBot="1">
      <c r="A8" s="8"/>
      <c r="B8" s="9"/>
      <c r="C8" s="66"/>
      <c r="D8" s="10"/>
      <c r="E8" s="140" t="s">
        <v>2</v>
      </c>
    </row>
    <row r="9" spans="1:5" ht="33" customHeight="1">
      <c r="A9" s="68" t="s">
        <v>3</v>
      </c>
      <c r="B9" s="61" t="s">
        <v>4</v>
      </c>
      <c r="C9" s="114" t="s">
        <v>5</v>
      </c>
      <c r="D9" s="369" t="s">
        <v>7</v>
      </c>
      <c r="E9" s="370"/>
    </row>
    <row r="10" spans="1:5" ht="14.25" customHeight="1">
      <c r="A10" s="69" t="s">
        <v>8</v>
      </c>
      <c r="B10" s="70"/>
      <c r="C10" s="115" t="s">
        <v>9</v>
      </c>
      <c r="D10" s="134" t="s">
        <v>10</v>
      </c>
      <c r="E10" s="181" t="s">
        <v>11</v>
      </c>
    </row>
    <row r="11" spans="1:5" s="108" customFormat="1" ht="13.5" thickBot="1">
      <c r="A11" s="71">
        <v>1</v>
      </c>
      <c r="B11" s="72">
        <v>2</v>
      </c>
      <c r="C11" s="176">
        <v>3</v>
      </c>
      <c r="D11" s="176">
        <v>4</v>
      </c>
      <c r="E11" s="100">
        <v>5</v>
      </c>
    </row>
    <row r="12" spans="1:5" ht="21.75" customHeight="1" thickBot="1" thickTop="1">
      <c r="A12" s="29">
        <v>700</v>
      </c>
      <c r="B12" s="152" t="s">
        <v>39</v>
      </c>
      <c r="C12" s="153" t="s">
        <v>40</v>
      </c>
      <c r="D12" s="177">
        <f>SUM(D13)</f>
        <v>3000</v>
      </c>
      <c r="E12" s="182">
        <f>E13</f>
        <v>3000</v>
      </c>
    </row>
    <row r="13" spans="1:5" ht="22.5" customHeight="1" thickTop="1">
      <c r="A13" s="35">
        <v>70005</v>
      </c>
      <c r="B13" s="87" t="s">
        <v>41</v>
      </c>
      <c r="C13" s="155"/>
      <c r="D13" s="178">
        <f>SUM(D14:D16)</f>
        <v>3000</v>
      </c>
      <c r="E13" s="183">
        <f>E14+E16</f>
        <v>3000</v>
      </c>
    </row>
    <row r="14" spans="1:5" s="158" customFormat="1" ht="19.5" customHeight="1">
      <c r="A14" s="32">
        <v>4300</v>
      </c>
      <c r="B14" s="88" t="s">
        <v>15</v>
      </c>
      <c r="C14" s="156"/>
      <c r="D14" s="179"/>
      <c r="E14" s="184">
        <v>2730</v>
      </c>
    </row>
    <row r="15" spans="1:5" ht="15.75" customHeight="1">
      <c r="A15" s="32">
        <v>4430</v>
      </c>
      <c r="B15" s="88" t="s">
        <v>31</v>
      </c>
      <c r="C15" s="156"/>
      <c r="D15" s="180">
        <v>3000</v>
      </c>
      <c r="E15" s="185"/>
    </row>
    <row r="16" spans="1:5" s="163" customFormat="1" ht="19.5" customHeight="1" thickBot="1">
      <c r="A16" s="28">
        <v>4480</v>
      </c>
      <c r="B16" s="159" t="s">
        <v>42</v>
      </c>
      <c r="C16" s="160"/>
      <c r="D16" s="222"/>
      <c r="E16" s="184">
        <v>270</v>
      </c>
    </row>
    <row r="17" spans="1:5" s="163" customFormat="1" ht="29.25" customHeight="1" thickBot="1" thickTop="1">
      <c r="A17" s="141">
        <v>754</v>
      </c>
      <c r="B17" s="142" t="s">
        <v>65</v>
      </c>
      <c r="C17" s="228" t="s">
        <v>66</v>
      </c>
      <c r="D17" s="122">
        <f>D18</f>
        <v>122440</v>
      </c>
      <c r="E17" s="50">
        <f>E18</f>
        <v>122440</v>
      </c>
    </row>
    <row r="18" spans="1:5" s="163" customFormat="1" ht="30" customHeight="1" thickTop="1">
      <c r="A18" s="143">
        <v>75411</v>
      </c>
      <c r="B18" s="224" t="s">
        <v>67</v>
      </c>
      <c r="C18" s="306"/>
      <c r="D18" s="123">
        <f>SUM(D19:D27)</f>
        <v>122440</v>
      </c>
      <c r="E18" s="40">
        <f>SUM(E19:E27)</f>
        <v>122440</v>
      </c>
    </row>
    <row r="19" spans="1:5" s="163" customFormat="1" ht="29.25" customHeight="1">
      <c r="A19" s="28">
        <v>3070</v>
      </c>
      <c r="B19" s="196" t="s">
        <v>68</v>
      </c>
      <c r="C19" s="307"/>
      <c r="D19" s="125">
        <v>2218</v>
      </c>
      <c r="E19" s="229"/>
    </row>
    <row r="20" spans="1:5" s="163" customFormat="1" ht="29.25" customHeight="1">
      <c r="A20" s="28">
        <v>4050</v>
      </c>
      <c r="B20" s="196" t="s">
        <v>76</v>
      </c>
      <c r="C20" s="307"/>
      <c r="D20" s="125">
        <v>118266</v>
      </c>
      <c r="E20" s="229"/>
    </row>
    <row r="21" spans="1:5" s="163" customFormat="1" ht="30.75" customHeight="1">
      <c r="A21" s="28">
        <v>4060</v>
      </c>
      <c r="B21" s="196" t="s">
        <v>77</v>
      </c>
      <c r="C21" s="307"/>
      <c r="D21" s="125"/>
      <c r="E21" s="229">
        <v>118266</v>
      </c>
    </row>
    <row r="22" spans="1:5" s="163" customFormat="1" ht="17.25" customHeight="1">
      <c r="A22" s="28">
        <v>4110</v>
      </c>
      <c r="B22" s="196" t="s">
        <v>69</v>
      </c>
      <c r="C22" s="307"/>
      <c r="D22" s="125"/>
      <c r="E22" s="229">
        <v>356</v>
      </c>
    </row>
    <row r="23" spans="1:5" s="163" customFormat="1" ht="17.25" customHeight="1">
      <c r="A23" s="28">
        <v>4260</v>
      </c>
      <c r="B23" s="196" t="s">
        <v>49</v>
      </c>
      <c r="C23" s="307"/>
      <c r="D23" s="125"/>
      <c r="E23" s="229">
        <v>1853</v>
      </c>
    </row>
    <row r="24" spans="1:5" s="163" customFormat="1" ht="17.25" customHeight="1">
      <c r="A24" s="28">
        <v>4300</v>
      </c>
      <c r="B24" s="196" t="s">
        <v>15</v>
      </c>
      <c r="C24" s="307"/>
      <c r="D24" s="125"/>
      <c r="E24" s="229">
        <v>1631</v>
      </c>
    </row>
    <row r="25" spans="1:5" s="163" customFormat="1" ht="30.75" customHeight="1">
      <c r="A25" s="226" t="s">
        <v>71</v>
      </c>
      <c r="B25" s="170" t="s">
        <v>72</v>
      </c>
      <c r="C25" s="308"/>
      <c r="D25" s="227">
        <v>1529</v>
      </c>
      <c r="E25" s="230"/>
    </row>
    <row r="26" spans="1:5" s="163" customFormat="1" ht="28.5" customHeight="1">
      <c r="A26" s="226" t="s">
        <v>73</v>
      </c>
      <c r="B26" s="170" t="s">
        <v>17</v>
      </c>
      <c r="C26" s="308"/>
      <c r="D26" s="227">
        <v>427</v>
      </c>
      <c r="E26" s="230"/>
    </row>
    <row r="27" spans="1:5" s="163" customFormat="1" ht="20.25" customHeight="1" thickBot="1">
      <c r="A27" s="226" t="s">
        <v>75</v>
      </c>
      <c r="B27" s="231" t="s">
        <v>78</v>
      </c>
      <c r="C27" s="308"/>
      <c r="D27" s="227"/>
      <c r="E27" s="230">
        <v>334</v>
      </c>
    </row>
    <row r="28" spans="1:5" ht="22.5" customHeight="1" thickBot="1" thickTop="1">
      <c r="A28" s="74"/>
      <c r="B28" s="75" t="s">
        <v>22</v>
      </c>
      <c r="C28" s="232"/>
      <c r="D28" s="299">
        <f>D12+D17</f>
        <v>125440</v>
      </c>
      <c r="E28" s="300">
        <f>E12+E17</f>
        <v>125440</v>
      </c>
    </row>
    <row r="29" spans="1:5" ht="20.25" customHeight="1" hidden="1" thickBot="1" thickTop="1">
      <c r="A29" s="76"/>
      <c r="B29" s="77" t="s">
        <v>23</v>
      </c>
      <c r="C29" s="78"/>
      <c r="D29" s="97">
        <f>E28-D28</f>
        <v>0</v>
      </c>
      <c r="E29" s="91"/>
    </row>
    <row r="30" ht="13.5" thickTop="1"/>
  </sheetData>
  <mergeCells count="1">
    <mergeCell ref="D9:E9"/>
  </mergeCells>
  <printOptions horizontalCentered="1"/>
  <pageMargins left="0" right="0" top="0.98425196850393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2008-01-25T11:57:01Z</cp:lastPrinted>
  <dcterms:created xsi:type="dcterms:W3CDTF">2007-08-22T08:11:50Z</dcterms:created>
  <dcterms:modified xsi:type="dcterms:W3CDTF">2008-01-31T11:35:23Z</dcterms:modified>
  <cp:category/>
  <cp:version/>
  <cp:contentType/>
  <cp:contentStatus/>
</cp:coreProperties>
</file>