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Zał 1" sheetId="1" r:id="rId1"/>
    <sheet name="Zał 2" sheetId="2" r:id="rId2"/>
    <sheet name="Zał 3" sheetId="3" r:id="rId3"/>
    <sheet name="Zał 4" sheetId="4" r:id="rId4"/>
  </sheets>
  <definedNames>
    <definedName name="_xlnm.Print_Titles" localSheetId="0">'Zał 1'!$8:$10</definedName>
    <definedName name="_xlnm.Print_Titles" localSheetId="1">'Zał 2'!$8:$10</definedName>
    <definedName name="_xlnm.Print_Titles" localSheetId="2">'Zał 3'!$8:$10</definedName>
  </definedNames>
  <calcPr fullCalcOnLoad="1"/>
</workbook>
</file>

<file path=xl/sharedStrings.xml><?xml version="1.0" encoding="utf-8"?>
<sst xmlns="http://schemas.openxmlformats.org/spreadsheetml/2006/main" count="431" uniqueCount="195">
  <si>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</si>
  <si>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</si>
  <si>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</si>
  <si>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</si>
  <si>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</si>
  <si>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</si>
  <si>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</si>
  <si>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</si>
  <si>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</si>
  <si>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</si>
  <si>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</si>
  <si>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RÓŻNE ROZLICZENIA</t>
  </si>
  <si>
    <t>KULTURA FIZYCZNA I SPORT</t>
  </si>
  <si>
    <t>IK</t>
  </si>
  <si>
    <t>OGÓŁEM</t>
  </si>
  <si>
    <t>POMOC SPOŁECZNA</t>
  </si>
  <si>
    <t>Placówki opiekuńczo - wychowawcze</t>
  </si>
  <si>
    <t>Dodatkowe wynagrodzenie roczne</t>
  </si>
  <si>
    <t>Zakup usług zdrowotnych</t>
  </si>
  <si>
    <t>Odpisy na ZFŚS</t>
  </si>
  <si>
    <t>Zakup usług pozostałych</t>
  </si>
  <si>
    <t>Ośrodki wsparcia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</si>
  <si>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</si>
  <si>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</si>
  <si>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</si>
  <si>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Zakup usług zdrowotnych dla osób nieobjętych obowiązkiem ubezpieczenia zdrowotnego</t>
  </si>
  <si>
    <t>Wydatki osobowe niezaliczone do wynagrodzeń</t>
  </si>
  <si>
    <t>Ośrodki pomocy społecznej</t>
  </si>
  <si>
    <t>Wynagrodzenia osobowe pracowników</t>
  </si>
  <si>
    <t>Wpłaty na PFRON</t>
  </si>
  <si>
    <t>Opłaty z tytułu zakupu usług telekomunikacyjnych telefonii stacjonarnej</t>
  </si>
  <si>
    <t>Usługi opiekuńcze i specjalistyczne usługi opiekuńcze</t>
  </si>
  <si>
    <t>Wynagrodzenia bezosobowe</t>
  </si>
  <si>
    <t>Podróże służbowe krajowe</t>
  </si>
  <si>
    <t>Pozostała działalność</t>
  </si>
  <si>
    <t>Świadczenia społeczne</t>
  </si>
  <si>
    <t>Zakup usług remontowych</t>
  </si>
  <si>
    <t>ADMINISTRACJA PUBLICZNA</t>
  </si>
  <si>
    <t>Km</t>
  </si>
  <si>
    <t>Starostwa powiatowe</t>
  </si>
  <si>
    <t>Fn</t>
  </si>
  <si>
    <t>Część oświatowa subwencji ogólnej dla jednostek samorządu terytorialnego</t>
  </si>
  <si>
    <t>Subwencje ogólne z budżetu państwa</t>
  </si>
  <si>
    <t>OŚWIATA I WYCHOWANIE</t>
  </si>
  <si>
    <t>E</t>
  </si>
  <si>
    <t>Szkoły podstawowe specjalne</t>
  </si>
  <si>
    <t>Wydatki inwestycyjne jednostek budżetowych</t>
  </si>
  <si>
    <t>Licea ogólnokształcące</t>
  </si>
  <si>
    <t>Szkoły zawodowe</t>
  </si>
  <si>
    <t>Dotacje celowe przekazane z budżetu państwa na realizację bieżących zadań własnych powiatu</t>
  </si>
  <si>
    <t>KS</t>
  </si>
  <si>
    <t>85201</t>
  </si>
  <si>
    <t>Rodzinne Domy Dziecka RAD Nr 2</t>
  </si>
  <si>
    <t xml:space="preserve">Wynagrodzenia bezosobowe </t>
  </si>
  <si>
    <t>Rodzinne Domy Dziecka RAD Nr 3</t>
  </si>
  <si>
    <t>85204</t>
  </si>
  <si>
    <t>Rodziny zastępcze</t>
  </si>
  <si>
    <t>Składki na ubezpieczenia społeczne</t>
  </si>
  <si>
    <t>Składki na Fundusz Pracy</t>
  </si>
  <si>
    <t>EDUKACYJNA OPIEKA WYCHOWAWCZA</t>
  </si>
  <si>
    <t>85415</t>
  </si>
  <si>
    <t>Pomoc materialna dla uczniów</t>
  </si>
  <si>
    <t>2130</t>
  </si>
  <si>
    <t xml:space="preserve">Dotacje celowe przekazane z budżetu państwa na realizację bieżących zadań własnych powiatu 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</si>
  <si>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</si>
  <si>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Stypendia dla uczniów</t>
  </si>
  <si>
    <t>Zakup materiałów i wyposażenia</t>
  </si>
  <si>
    <t>GOSPODARKA KOMUNALNA I OCHRONA ŚRODOWISKA</t>
  </si>
  <si>
    <t>Oświetlenie ulic, placów i dróg</t>
  </si>
  <si>
    <t>Zakup energii</t>
  </si>
  <si>
    <t>KULTURA I OCHRONA DZIEDZICTWA NARODOWEGO</t>
  </si>
  <si>
    <t>Filharmonie, orkiestry, chóry i kapele</t>
  </si>
  <si>
    <t>Dotacja podmiotowa z budżetu dla samorządowej instytucji kultury</t>
  </si>
  <si>
    <t>per saldo</t>
  </si>
  <si>
    <t>Różne opłaty i składki</t>
  </si>
  <si>
    <t>Środowiskowy Dom Samopomocy 1</t>
  </si>
  <si>
    <t>Środowiskowy Dom Samopomocy 2</t>
  </si>
  <si>
    <t>Załącznik nr 3 do Zarządzenia</t>
  </si>
  <si>
    <t>Załącznik nr 2 do Zarządzenia</t>
  </si>
  <si>
    <t>Gimnazja specjalne</t>
  </si>
  <si>
    <t>Licea profilowane</t>
  </si>
  <si>
    <t>Zakupy akcesoriów komputerowych, w tym programów i licencji</t>
  </si>
  <si>
    <t>Szkoły artystyczne - Państwowe Ognisko Kultury Plastycznej</t>
  </si>
  <si>
    <t>Zakup usług pozostałych - opłata opiekunów praktyk</t>
  </si>
  <si>
    <t>Zakup usług pozostałych - imprezy organizowane przez szkoły, olimpiady</t>
  </si>
  <si>
    <t>POZOSTAŁE ZADANIA W ZAKRESIE POLITYKI SPOŁECZNEJ</t>
  </si>
  <si>
    <t>Zespoły do spraw orzekania o niepełnosprawności</t>
  </si>
  <si>
    <t>Wynagrodzenia osobowe</t>
  </si>
  <si>
    <t>Internaty i bursy szkolne</t>
  </si>
  <si>
    <t>Zwrot dotacji wykorzystanych niezgodnie z przeznaczeniem lub pobranych w nadmiernej wysokości</t>
  </si>
  <si>
    <t>Odsetki od dotacji wykorzystane niezgodnie z przeznaczeniem lub pobranych w nadmiernej wysokości</t>
  </si>
  <si>
    <t>Załącznik nr 4 do Zarządzenia</t>
  </si>
  <si>
    <t>BEZPIECZEŃSTWO PUBLICZNE I OCHRONA PRZECIWPOŻAROWA</t>
  </si>
  <si>
    <t>Komendy powiatowe Państwowej Straży Pożarnej</t>
  </si>
  <si>
    <t>DOCHODY</t>
  </si>
  <si>
    <t>Dotacje celowe przekazane z budżetu państwa na zadania bieżące z zakresu administracji rządowej oraz inne zadania zlecone ustawami realizowane przez powiat</t>
  </si>
  <si>
    <t>BZK</t>
  </si>
  <si>
    <t xml:space="preserve">Wydatki osobowe niezaliczone do uposażeń wypłacane żołnierzom i funkcjonariuszom </t>
  </si>
  <si>
    <t>Wydatki osobowe pracowników</t>
  </si>
  <si>
    <t>Uposażenia żołnierzy zawodowych i nadterminowych oraz funkcjonariuszy</t>
  </si>
  <si>
    <t>Uposażenia i świadczenia pieniężne wypłacane przez okres roku żołnierzom i funkcjonariuszom zwolnionym ze służby</t>
  </si>
  <si>
    <t>Odpis na ZFŚS</t>
  </si>
  <si>
    <t>Dotacje celowe przekazane z budżetu państwa na realizację zadań bieżących z zakresu administracji rządowej oraz innych zadań zleconych gminom ustawami</t>
  </si>
  <si>
    <t>Składki na ubezpieczenie zdrowotne</t>
  </si>
  <si>
    <t>Zadania w zakresie kultury fizycznej i sportu</t>
  </si>
  <si>
    <t xml:space="preserve">Zakup usług pozostałych </t>
  </si>
  <si>
    <t>OP</t>
  </si>
  <si>
    <t>Dotacja celowa z budżetu na finansowanie lub dofinansowanie zadań zleconych do realizacji stowarzyszeniom</t>
  </si>
  <si>
    <t>BRM</t>
  </si>
  <si>
    <t>Szkoły podstawowe</t>
  </si>
  <si>
    <t>Gimnazja</t>
  </si>
  <si>
    <t>"Szkolne projekty Socrates Comenius 2006/2007"</t>
  </si>
  <si>
    <t>Zakup pomocy naukowych , dydaktycznych i książek</t>
  </si>
  <si>
    <t>Podróże służbowe zagraniczne</t>
  </si>
  <si>
    <t>Wydatki inwestycyjne jednostek budżetowych - "Inwestycyjne inicjatywy społeczne"</t>
  </si>
  <si>
    <t>ul. Saperów</t>
  </si>
  <si>
    <t>ul.  Kupiecka - Cicha</t>
  </si>
  <si>
    <t>"Uzbrojenie ul. Rubinowej"</t>
  </si>
  <si>
    <t>Zasiłki i pomoc w naturze oraz składki na ubezpieczenia emerytalne i rentowe</t>
  </si>
  <si>
    <t>ROLNICTWO I ŁOWIECTWO</t>
  </si>
  <si>
    <t>010</t>
  </si>
  <si>
    <t>01095</t>
  </si>
  <si>
    <t>Promocja jednostek samorządu terytorialnego</t>
  </si>
  <si>
    <t>Zakup materiałów  i  wyposażenia</t>
  </si>
  <si>
    <t>PI</t>
  </si>
  <si>
    <t>RO "Tysiąclecie"</t>
  </si>
  <si>
    <t>Dotacje celowe przekazane z budżetu państwa na realizację własnych zadań bieżących gmin</t>
  </si>
  <si>
    <t>Urzędy gmin</t>
  </si>
  <si>
    <t>Wydatki na zakupy inwestycyjne jednostek budżetowych</t>
  </si>
  <si>
    <t>OCHRONA ZDROWIA</t>
  </si>
  <si>
    <t>Schroniska dla zwierząt</t>
  </si>
  <si>
    <t>Zakup usług pozostałych - porządkowanie terenów i likwidacja nielegalnych wysypisk</t>
  </si>
  <si>
    <t>Zakup usług pozostałych - koszty usuwania i parkowania porzuconych pojazdów w mieście</t>
  </si>
  <si>
    <t xml:space="preserve">Zwiększenia </t>
  </si>
  <si>
    <t>z dnia  29 czerwca 2007 r.</t>
  </si>
  <si>
    <t>OA</t>
  </si>
  <si>
    <t>"Schronisko dla Bezdomnych"</t>
  </si>
  <si>
    <t>"Złoty Wiek"</t>
  </si>
  <si>
    <t>Równoważniki pieniężne i ekwiwalenty dla żołnierzy i funkcjonariuszy</t>
  </si>
  <si>
    <t>Pozostałe podatki na rzecz budżetów jednostek samorządu terytorialnego</t>
  </si>
  <si>
    <t>z dnia  29 czerwca  2007 r.</t>
  </si>
  <si>
    <t>TRANSPORT I ŁĄCZNOŚĆ</t>
  </si>
  <si>
    <t>Drogi publiczne w miastach na prawach powiatu</t>
  </si>
  <si>
    <t>Zakup usług obejmujących wykonanie ekspertyz, analiz i opinii</t>
  </si>
  <si>
    <t>ul. Batalionów Chłopskich</t>
  </si>
  <si>
    <t>ul. Gnieźnieńska (od ul. 4 Marca do ul. Połczyńskiej)</t>
  </si>
  <si>
    <t>Skrzyżowanie ulic: Jana Pawła II - Staszica</t>
  </si>
  <si>
    <t>ul. Kwiatkowskiego</t>
  </si>
  <si>
    <t>ul. Podgrodzie</t>
  </si>
  <si>
    <t>ul. Zwycięstwa (od ul. Św.Wojciecha do ul. Dębowej)</t>
  </si>
  <si>
    <t>Skrzyżowanie ulic: A.Krajowej - Boh. Warszawy -Morska</t>
  </si>
  <si>
    <t>Drogi publiczne gminne</t>
  </si>
  <si>
    <t>Przebudowa ulic: Chrobrego, Domina, Krzywoustego</t>
  </si>
  <si>
    <t>Przebudowa ulic: Lutyków, Obotrytów, 
P. Skargi, Łużyckiej, Poprzecznej</t>
  </si>
  <si>
    <t>Przebudowa ulic: Zawiszy Czarnego, Dąbrówki, Ks. Anastazji, K. Wielkiego</t>
  </si>
  <si>
    <t>Dokończenie przebudowy ulic: Mickiewicza, Asnyka, Grodzkiej</t>
  </si>
  <si>
    <t>Drogi wewnętrzne</t>
  </si>
  <si>
    <r>
      <t xml:space="preserve">Zakup usług remontowych - </t>
    </r>
    <r>
      <rPr>
        <i/>
        <sz val="11"/>
        <rFont val="Times New Roman"/>
        <family val="1"/>
      </rPr>
      <t>RO "Wańkowicza"</t>
    </r>
  </si>
  <si>
    <r>
      <t>Wydatki inwestycyjne jednostek budżetowych -</t>
    </r>
    <r>
      <rPr>
        <i/>
        <sz val="10"/>
        <rFont val="Times New Roman"/>
        <family val="1"/>
      </rPr>
      <t xml:space="preserve"> RO "Wańkowicza" - ul. Tuwima</t>
    </r>
  </si>
  <si>
    <r>
      <t>Wydatki inwestycyjne jednostek budżetowych -</t>
    </r>
    <r>
      <rPr>
        <i/>
        <sz val="10"/>
        <rFont val="Times New Roman"/>
        <family val="1"/>
      </rPr>
      <t xml:space="preserve"> Przebudowa ul. Fałata</t>
    </r>
  </si>
  <si>
    <t>Składki na ubezpieczenie społeczne</t>
  </si>
  <si>
    <t>Opłaty za administrowanie i czynsze za budynki, lokale i pomieszczenia garażowe</t>
  </si>
  <si>
    <t>Szkolenia pracowników niebędących członkami korpusu służby cywilnej</t>
  </si>
  <si>
    <t>Oddziały przedszkolne w szkołach podstawowych</t>
  </si>
  <si>
    <t>Dokształcanie i doskonalenie nauczycieli</t>
  </si>
  <si>
    <t>Zespół Obsługi Ekonomiczno - Administracyjnej Przedszkoli Miejskich</t>
  </si>
  <si>
    <t>Świetlice szkolne</t>
  </si>
  <si>
    <t>Składki na FP</t>
  </si>
  <si>
    <t>Zakup usług dostępu do sieci Internet</t>
  </si>
  <si>
    <t>Szkolne schroniska młodzieżowe</t>
  </si>
  <si>
    <t>Obiekty sportowe</t>
  </si>
  <si>
    <t>Budowa hali widowiskowo - sportowej</t>
  </si>
  <si>
    <t>Budowa Centrum Rekreacyjno - Sportowego</t>
  </si>
  <si>
    <r>
      <t xml:space="preserve">Wydatki inwestycyjne jednostek budżetowych - </t>
    </r>
    <r>
      <rPr>
        <i/>
        <sz val="10"/>
        <rFont val="Times New Roman"/>
        <family val="1"/>
      </rPr>
      <t xml:space="preserve">RO "Rokosowo" - budowa placu zabaw między ul. Cedrową a Dębową </t>
    </r>
  </si>
  <si>
    <r>
      <t xml:space="preserve">Zakup usług remontowych - </t>
    </r>
    <r>
      <rPr>
        <i/>
        <sz val="10"/>
        <rFont val="Times New Roman"/>
        <family val="1"/>
      </rPr>
      <t>RO "Rokosowo"</t>
    </r>
  </si>
  <si>
    <t>Zakup usług remontowo - konserwatorskich dotyczących obiektów zabytkowych będących w użytkowaniu jednostek budżetowych</t>
  </si>
  <si>
    <t>GOSPODARKA MIESZKANIOWA</t>
  </si>
  <si>
    <t>N</t>
  </si>
  <si>
    <t>Gospodarka gruntami i nieruchomościami</t>
  </si>
  <si>
    <t xml:space="preserve">Jednostki specjalistycznego poradnictwa, mieszkania chronione i ośrodki interwencji kryzysowej </t>
  </si>
  <si>
    <t>Ochrona zabytków i opieka nad zabytkami</t>
  </si>
  <si>
    <t>Świadczenia na ubezpieczenia zdrowotne opłacane za osoby pobierające niektóre świadczenia z pomocy społecznej oraz niektóre świadczenia rodzinne</t>
  </si>
  <si>
    <t>Zakup usług pozostałych - likwidacja barier architektonicznych</t>
  </si>
  <si>
    <t>Wydatki inwestycyjne jednostek budżetowych - likwidacja barier architektonicznych</t>
  </si>
  <si>
    <t>Wydatki inwestycyjne jedostek budżetowych</t>
  </si>
  <si>
    <r>
      <t>Wydatki inwestycyjne jedostek budżetowych -</t>
    </r>
    <r>
      <rPr>
        <i/>
        <sz val="10"/>
        <rFont val="Times New Roman"/>
        <family val="1"/>
      </rPr>
      <t xml:space="preserve"> Budowa Centrum Rekreacyjno - Sportowego</t>
    </r>
  </si>
  <si>
    <t>Nr  90 /  361 / 2007</t>
  </si>
  <si>
    <t>Nr  90 /  361 / 07</t>
  </si>
  <si>
    <t xml:space="preserve">Nr  90 /  361 / 07  </t>
  </si>
  <si>
    <t xml:space="preserve">Nr  90 / 361 / 07  </t>
  </si>
  <si>
    <t>ZMIANY  PLANU  DOCHODÓW  I   WYDATKÓW  NA  ZADANIA  WŁASNE  GMINY  W  2007  ROKU</t>
  </si>
  <si>
    <t>ZMIANY  W  PLANIE  WYDATKÓW  NA  ZADANIA  WŁASNE  POWIATU  W  2007  ROKU</t>
  </si>
  <si>
    <t>ZMIANY  PLANU  DOCHODÓW  I   WYDATKÓW  NA  ZADANIA  ZLECONE GMINIE  W  2007  ROKU</t>
  </si>
  <si>
    <t>ZMIANY  PLANU  DOCHODÓW  I  WYDATKÓW  NA  ZADANIA  ZLECONE POWIATOWI  W  2007  ROKU</t>
  </si>
  <si>
    <t>Stypendia dla uczniów - podział środków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</si>
</sst>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2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Times New Roman"/>
      <family val="1"/>
    </font>
    <font>
      <sz val="8"/>
      <name val="Times New Roman CE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b/>
      <i/>
      <sz val="12"/>
      <name val="Times New Roman CE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43" fontId="9" fillId="0" borderId="14" xfId="15" applyFont="1" applyFill="1" applyBorder="1" applyAlignment="1" applyProtection="1">
      <alignment horizontal="left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9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8" xfId="20" applyNumberFormat="1" applyFont="1" applyFill="1" applyBorder="1" applyAlignment="1" applyProtection="1">
      <alignment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1" fontId="10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" xfId="20" applyNumberFormat="1" applyFont="1" applyFill="1" applyBorder="1" applyAlignment="1" applyProtection="1">
      <alignment vertical="center" wrapText="1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NumberFormat="1" applyFont="1" applyFill="1" applyBorder="1" applyAlignment="1" applyProtection="1">
      <alignment horizontal="centerContinuous" vertical="center"/>
      <protection locked="0"/>
    </xf>
    <xf numFmtId="0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8" xfId="0" applyNumberFormat="1" applyFont="1" applyFill="1" applyBorder="1" applyAlignment="1" applyProtection="1">
      <alignment vertical="center" wrapText="1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1" fillId="0" borderId="0" xfId="0" applyNumberFormat="1" applyFont="1" applyFill="1" applyBorder="1" applyAlignment="1" applyProtection="1">
      <alignment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27" xfId="0" applyNumberFormat="1" applyFont="1" applyFill="1" applyBorder="1" applyAlignment="1" applyProtection="1">
      <alignment horizontal="centerContinuous"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4" xfId="2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7" xfId="0" applyNumberFormat="1" applyFont="1" applyFill="1" applyBorder="1" applyAlignment="1" applyProtection="1">
      <alignment horizontal="centerContinuous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1" fontId="18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6" xfId="20" applyNumberFormat="1" applyFont="1" applyFill="1" applyBorder="1" applyAlignment="1" applyProtection="1">
      <alignment vertical="center" wrapText="1"/>
      <protection locked="0"/>
    </xf>
    <xf numFmtId="3" fontId="18" fillId="0" borderId="29" xfId="0" applyNumberFormat="1" applyFont="1" applyFill="1" applyBorder="1" applyAlignment="1" applyProtection="1">
      <alignment horizontal="right" vertical="center"/>
      <protection locked="0"/>
    </xf>
    <xf numFmtId="3" fontId="18" fillId="0" borderId="21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6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Continuous" vertical="center"/>
      <protection locked="0"/>
    </xf>
    <xf numFmtId="0" fontId="9" fillId="0" borderId="33" xfId="0" applyNumberFormat="1" applyFont="1" applyFill="1" applyBorder="1" applyAlignment="1" applyProtection="1">
      <alignment vertical="center" wrapText="1"/>
      <protection locked="0"/>
    </xf>
    <xf numFmtId="164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4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1" fontId="10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3" xfId="20" applyNumberFormat="1" applyFont="1" applyFill="1" applyBorder="1" applyAlignment="1" applyProtection="1">
      <alignment vertical="center" wrapText="1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13" xfId="0" applyNumberFormat="1" applyFont="1" applyFill="1" applyBorder="1" applyAlignment="1" applyProtection="1">
      <alignment horizontal="centerContinuous" vertical="center"/>
      <protection locked="0"/>
    </xf>
    <xf numFmtId="0" fontId="9" fillId="0" borderId="14" xfId="0" applyNumberFormat="1" applyFont="1" applyFill="1" applyBorder="1" applyAlignment="1" applyProtection="1">
      <alignment vertical="center" wrapText="1"/>
      <protection locked="0"/>
    </xf>
    <xf numFmtId="164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Continuous" vertical="center"/>
      <protection locked="0"/>
    </xf>
    <xf numFmtId="0" fontId="9" fillId="0" borderId="35" xfId="0" applyNumberFormat="1" applyFont="1" applyFill="1" applyBorder="1" applyAlignment="1" applyProtection="1">
      <alignment vertical="center" wrapText="1"/>
      <protection locked="0"/>
    </xf>
    <xf numFmtId="164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0" fontId="9" fillId="0" borderId="36" xfId="0" applyNumberFormat="1" applyFont="1" applyFill="1" applyBorder="1" applyAlignment="1" applyProtection="1">
      <alignment horizontal="centerContinuous" vertical="center"/>
      <protection locked="0"/>
    </xf>
    <xf numFmtId="0" fontId="9" fillId="0" borderId="37" xfId="0" applyNumberFormat="1" applyFont="1" applyFill="1" applyBorder="1" applyAlignment="1" applyProtection="1">
      <alignment vertical="center" wrapText="1"/>
      <protection locked="0"/>
    </xf>
    <xf numFmtId="164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1" fontId="9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7" xfId="20" applyNumberFormat="1" applyFont="1" applyFill="1" applyBorder="1" applyAlignment="1" applyProtection="1">
      <alignment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164" fontId="10" fillId="0" borderId="7" xfId="20" applyNumberFormat="1" applyFont="1" applyFill="1" applyBorder="1" applyAlignment="1" applyProtection="1">
      <alignment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164" fontId="10" fillId="0" borderId="29" xfId="20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9" xfId="0" applyNumberFormat="1" applyFont="1" applyFill="1" applyBorder="1" applyAlignment="1" applyProtection="1">
      <alignment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Continuous" vertical="center"/>
      <protection locked="0"/>
    </xf>
    <xf numFmtId="0" fontId="4" fillId="0" borderId="30" xfId="0" applyNumberFormat="1" applyFont="1" applyFill="1" applyBorder="1" applyAlignment="1" applyProtection="1">
      <alignment vertical="center" wrapText="1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49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vertical="center" wrapText="1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27" xfId="0" applyNumberFormat="1" applyFont="1" applyFill="1" applyBorder="1" applyAlignment="1" applyProtection="1">
      <alignment horizontal="centerContinuous" vertical="center"/>
      <protection locked="0"/>
    </xf>
    <xf numFmtId="0" fontId="20" fillId="0" borderId="28" xfId="0" applyNumberFormat="1" applyFont="1" applyFill="1" applyBorder="1" applyAlignment="1" applyProtection="1">
      <alignment vertical="center" wrapText="1"/>
      <protection locked="0"/>
    </xf>
    <xf numFmtId="0" fontId="21" fillId="0" borderId="6" xfId="0" applyNumberFormat="1" applyFont="1" applyFill="1" applyBorder="1" applyAlignment="1" applyProtection="1">
      <alignment horizontal="center" vertical="center"/>
      <protection locked="0"/>
    </xf>
    <xf numFmtId="3" fontId="21" fillId="0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Continuous" vertical="center"/>
      <protection locked="0"/>
    </xf>
    <xf numFmtId="0" fontId="20" fillId="0" borderId="6" xfId="0" applyNumberFormat="1" applyFont="1" applyFill="1" applyBorder="1" applyAlignment="1" applyProtection="1">
      <alignment vertical="center" wrapText="1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3" xfId="0" applyNumberFormat="1" applyFont="1" applyFill="1" applyBorder="1" applyAlignment="1" applyProtection="1">
      <alignment vertical="center" wrapText="1"/>
      <protection locked="0"/>
    </xf>
    <xf numFmtId="0" fontId="14" fillId="0" borderId="43" xfId="0" applyNumberFormat="1" applyFont="1" applyFill="1" applyBorder="1" applyAlignment="1" applyProtection="1">
      <alignment horizontal="center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49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45" xfId="0" applyNumberFormat="1" applyFont="1" applyFill="1" applyBorder="1" applyAlignment="1" applyProtection="1">
      <alignment vertical="center" wrapText="1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vertical="center" wrapText="1"/>
      <protection locked="0"/>
    </xf>
    <xf numFmtId="49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1" fontId="13" fillId="0" borderId="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0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47" xfId="0" applyNumberFormat="1" applyFont="1" applyFill="1" applyBorder="1" applyAlignment="1" applyProtection="1">
      <alignment horizontal="centerContinuous" vertical="center"/>
      <protection locked="0"/>
    </xf>
    <xf numFmtId="0" fontId="9" fillId="0" borderId="48" xfId="0" applyNumberFormat="1" applyFont="1" applyFill="1" applyBorder="1" applyAlignment="1" applyProtection="1">
      <alignment vertical="center" wrapText="1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NumberFormat="1" applyFont="1" applyFill="1" applyBorder="1" applyAlignment="1" applyProtection="1">
      <alignment horizontal="centerContinuous" vertical="center"/>
      <protection locked="0"/>
    </xf>
    <xf numFmtId="0" fontId="9" fillId="0" borderId="41" xfId="0" applyNumberFormat="1" applyFont="1" applyFill="1" applyBorder="1" applyAlignment="1" applyProtection="1">
      <alignment vertical="center" wrapText="1"/>
      <protection locked="0"/>
    </xf>
    <xf numFmtId="0" fontId="10" fillId="0" borderId="28" xfId="0" applyNumberFormat="1" applyFont="1" applyFill="1" applyBorder="1" applyAlignment="1" applyProtection="1">
      <alignment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vertical="center" wrapText="1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4" fillId="0" borderId="22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7" fillId="0" borderId="50" xfId="0" applyNumberFormat="1" applyFont="1" applyFill="1" applyBorder="1" applyAlignment="1" applyProtection="1">
      <alignment horizontal="centerContinuous" vertical="center" wrapText="1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7" fillId="0" borderId="16" xfId="0" applyNumberFormat="1" applyFont="1" applyBorder="1" applyAlignment="1">
      <alignment vertical="center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164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27" fillId="0" borderId="0" xfId="0" applyNumberFormat="1" applyFont="1" applyFill="1" applyBorder="1" applyAlignment="1" applyProtection="1">
      <alignment horizontal="centerContinuous"/>
      <protection locked="0"/>
    </xf>
    <xf numFmtId="0" fontId="27" fillId="0" borderId="0" xfId="0" applyNumberFormat="1" applyFont="1" applyFill="1" applyBorder="1" applyAlignment="1" applyProtection="1">
      <alignment horizontal="centerContinuous"/>
      <protection locked="0"/>
    </xf>
    <xf numFmtId="165" fontId="28" fillId="0" borderId="0" xfId="0" applyNumberFormat="1" applyFont="1" applyFill="1" applyBorder="1" applyAlignment="1" applyProtection="1">
      <alignment horizontal="centerContinuous"/>
      <protection locked="0"/>
    </xf>
    <xf numFmtId="164" fontId="2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8" fillId="0" borderId="0" xfId="0" applyNumberFormat="1" applyFont="1" applyFill="1" applyBorder="1" applyAlignment="1" applyProtection="1">
      <alignment horizontal="centerContinuous"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NumberFormat="1" applyFont="1" applyFill="1" applyBorder="1" applyAlignment="1" applyProtection="1">
      <alignment horizontal="center" wrapText="1"/>
      <protection locked="0"/>
    </xf>
    <xf numFmtId="0" fontId="28" fillId="0" borderId="50" xfId="0" applyNumberFormat="1" applyFont="1" applyFill="1" applyBorder="1" applyAlignment="1" applyProtection="1">
      <alignment horizontal="centerContinuous" vertical="center" wrapText="1"/>
      <protection locked="0"/>
    </xf>
    <xf numFmtId="0" fontId="29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top" wrapText="1"/>
      <protection locked="0"/>
    </xf>
    <xf numFmtId="0" fontId="23" fillId="0" borderId="43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9" fillId="0" borderId="32" xfId="0" applyNumberFormat="1" applyFont="1" applyFill="1" applyBorder="1" applyAlignment="1" applyProtection="1">
      <alignment horizontal="center" vertical="center"/>
      <protection locked="0"/>
    </xf>
    <xf numFmtId="0" fontId="19" fillId="0" borderId="34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3" fontId="12" fillId="0" borderId="52" xfId="0" applyNumberFormat="1" applyFont="1" applyFill="1" applyBorder="1" applyAlignment="1" applyProtection="1">
      <alignment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43" fontId="13" fillId="0" borderId="6" xfId="15" applyFont="1" applyFill="1" applyBorder="1" applyAlignment="1" applyProtection="1">
      <alignment horizontal="left" vertical="center" wrapText="1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43" fontId="12" fillId="0" borderId="24" xfId="15" applyFont="1" applyFill="1" applyBorder="1" applyAlignment="1" applyProtection="1">
      <alignment horizontal="left" vertical="center" wrapText="1"/>
      <protection locked="0"/>
    </xf>
    <xf numFmtId="0" fontId="12" fillId="0" borderId="6" xfId="0" applyNumberFormat="1" applyFont="1" applyFill="1" applyBorder="1" applyAlignment="1" applyProtection="1">
      <alignment vertical="center"/>
      <protection locked="0"/>
    </xf>
    <xf numFmtId="0" fontId="13" fillId="0" borderId="54" xfId="0" applyNumberFormat="1" applyFont="1" applyFill="1" applyBorder="1" applyAlignment="1" applyProtection="1">
      <alignment horizontal="center" vertical="center"/>
      <protection locked="0"/>
    </xf>
    <xf numFmtId="0" fontId="13" fillId="0" borderId="43" xfId="0" applyNumberFormat="1" applyFont="1" applyFill="1" applyBorder="1" applyAlignment="1" applyProtection="1">
      <alignment vertical="center" wrapText="1"/>
      <protection locked="0"/>
    </xf>
    <xf numFmtId="0" fontId="13" fillId="0" borderId="43" xfId="0" applyNumberFormat="1" applyFont="1" applyFill="1" applyBorder="1" applyAlignment="1" applyProtection="1">
      <alignment vertical="center"/>
      <protection locked="0"/>
    </xf>
    <xf numFmtId="3" fontId="13" fillId="0" borderId="55" xfId="0" applyNumberFormat="1" applyFont="1" applyFill="1" applyBorder="1" applyAlignment="1" applyProtection="1">
      <alignment horizontal="right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0" fontId="12" fillId="0" borderId="54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NumberFormat="1" applyFont="1" applyFill="1" applyBorder="1" applyAlignment="1" applyProtection="1">
      <alignment vertical="center" wrapText="1"/>
      <protection locked="0"/>
    </xf>
    <xf numFmtId="0" fontId="12" fillId="0" borderId="43" xfId="0" applyNumberFormat="1" applyFont="1" applyFill="1" applyBorder="1" applyAlignment="1" applyProtection="1">
      <alignment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0" fontId="13" fillId="0" borderId="3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vertical="center" wrapText="1"/>
      <protection locked="0"/>
    </xf>
    <xf numFmtId="0" fontId="13" fillId="0" borderId="18" xfId="0" applyNumberFormat="1" applyFont="1" applyFill="1" applyBorder="1" applyAlignment="1" applyProtection="1">
      <alignment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/>
      <protection locked="0"/>
    </xf>
    <xf numFmtId="0" fontId="12" fillId="0" borderId="14" xfId="0" applyNumberFormat="1" applyFont="1" applyFill="1" applyBorder="1" applyAlignment="1" applyProtection="1">
      <alignment vertical="center" wrapText="1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28" fillId="0" borderId="22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3" fontId="28" fillId="0" borderId="14" xfId="0" applyNumberFormat="1" applyFont="1" applyFill="1" applyBorder="1" applyAlignment="1" applyProtection="1">
      <alignment horizontal="right" vertical="center"/>
      <protection locked="0"/>
    </xf>
    <xf numFmtId="3" fontId="28" fillId="0" borderId="31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>
      <alignment/>
    </xf>
    <xf numFmtId="0" fontId="5" fillId="0" borderId="22" xfId="0" applyFont="1" applyBorder="1" applyAlignment="1">
      <alignment vertical="center"/>
    </xf>
    <xf numFmtId="0" fontId="30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" fontId="31" fillId="0" borderId="27" xfId="0" applyNumberFormat="1" applyFont="1" applyFill="1" applyBorder="1" applyAlignment="1" applyProtection="1">
      <alignment horizontal="centerContinuous"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3" fontId="7" fillId="0" borderId="15" xfId="0" applyNumberFormat="1" applyFont="1" applyBorder="1" applyAlignment="1">
      <alignment vertical="center"/>
    </xf>
    <xf numFmtId="0" fontId="22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left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164" fontId="10" fillId="0" borderId="28" xfId="20" applyNumberFormat="1" applyFont="1" applyFill="1" applyBorder="1" applyAlignment="1" applyProtection="1">
      <alignment vertical="center" wrapText="1"/>
      <protection locked="0"/>
    </xf>
    <xf numFmtId="164" fontId="9" fillId="0" borderId="45" xfId="20" applyNumberFormat="1" applyFont="1" applyFill="1" applyBorder="1" applyAlignment="1" applyProtection="1">
      <alignment vertical="center" wrapText="1"/>
      <protection locked="0"/>
    </xf>
    <xf numFmtId="164" fontId="18" fillId="0" borderId="28" xfId="20" applyNumberFormat="1" applyFont="1" applyFill="1" applyBorder="1" applyAlignment="1" applyProtection="1">
      <alignment vertical="center" wrapText="1"/>
      <protection locked="0"/>
    </xf>
    <xf numFmtId="0" fontId="9" fillId="0" borderId="59" xfId="0" applyNumberFormat="1" applyFont="1" applyFill="1" applyBorder="1" applyAlignment="1" applyProtection="1">
      <alignment vertical="center" wrapText="1"/>
      <protection locked="0"/>
    </xf>
    <xf numFmtId="164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horizontal="right" vertical="center"/>
      <protection locked="0"/>
    </xf>
    <xf numFmtId="164" fontId="9" fillId="0" borderId="14" xfId="20" applyNumberFormat="1" applyFont="1" applyFill="1" applyBorder="1" applyAlignment="1" applyProtection="1">
      <alignment vertical="center" wrapText="1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left" vertical="center"/>
      <protection locked="0"/>
    </xf>
    <xf numFmtId="0" fontId="31" fillId="0" borderId="5" xfId="0" applyNumberFormat="1" applyFont="1" applyFill="1" applyBorder="1" applyAlignment="1" applyProtection="1">
      <alignment horizontal="center" vertical="center"/>
      <protection locked="0"/>
    </xf>
    <xf numFmtId="1" fontId="9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9" xfId="20" applyNumberFormat="1" applyFont="1" applyFill="1" applyBorder="1" applyAlignment="1" applyProtection="1">
      <alignment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horizontal="left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left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0" fontId="9" fillId="0" borderId="56" xfId="0" applyNumberFormat="1" applyFont="1" applyFill="1" applyBorder="1" applyAlignment="1" applyProtection="1">
      <alignment horizontal="right" vertical="center"/>
      <protection locked="0"/>
    </xf>
    <xf numFmtId="0" fontId="10" fillId="0" borderId="54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lef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0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0" fontId="31" fillId="0" borderId="32" xfId="0" applyNumberFormat="1" applyFont="1" applyFill="1" applyBorder="1" applyAlignment="1" applyProtection="1">
      <alignment horizontal="center" vertical="center"/>
      <protection locked="0"/>
    </xf>
    <xf numFmtId="0" fontId="31" fillId="0" borderId="33" xfId="0" applyNumberFormat="1" applyFont="1" applyFill="1" applyBorder="1" applyAlignment="1" applyProtection="1">
      <alignment horizontal="left" vertical="center"/>
      <protection locked="0"/>
    </xf>
    <xf numFmtId="0" fontId="31" fillId="0" borderId="33" xfId="0" applyNumberFormat="1" applyFont="1" applyFill="1" applyBorder="1" applyAlignment="1" applyProtection="1">
      <alignment horizontal="center" vertical="center"/>
      <protection locked="0"/>
    </xf>
    <xf numFmtId="3" fontId="31" fillId="0" borderId="7" xfId="0" applyNumberFormat="1" applyFont="1" applyFill="1" applyBorder="1" applyAlignment="1" applyProtection="1">
      <alignment horizontal="right" vertical="center"/>
      <protection locked="0"/>
    </xf>
    <xf numFmtId="0" fontId="31" fillId="0" borderId="57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57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NumberFormat="1" applyFont="1" applyFill="1" applyBorder="1" applyAlignment="1" applyProtection="1">
      <alignment horizontal="left" vertical="center" wrapText="1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1" fontId="9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1" xfId="20" applyNumberFormat="1" applyFont="1" applyFill="1" applyBorder="1" applyAlignment="1" applyProtection="1">
      <alignment vertical="center" wrapText="1"/>
      <protection locked="0"/>
    </xf>
    <xf numFmtId="164" fontId="9" fillId="0" borderId="28" xfId="20" applyNumberFormat="1" applyFont="1" applyFill="1" applyBorder="1" applyAlignment="1" applyProtection="1">
      <alignment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9" fillId="0" borderId="67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NumberFormat="1" applyFont="1" applyFill="1" applyBorder="1" applyAlignment="1" applyProtection="1">
      <alignment horizontal="center" vertical="center"/>
      <protection locked="0"/>
    </xf>
    <xf numFmtId="0" fontId="31" fillId="0" borderId="66" xfId="0" applyNumberFormat="1" applyFont="1" applyFill="1" applyBorder="1" applyAlignment="1" applyProtection="1">
      <alignment horizontal="center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69" xfId="0" applyNumberFormat="1" applyFont="1" applyFill="1" applyBorder="1" applyAlignment="1" applyProtection="1">
      <alignment horizontal="center" vertical="center"/>
      <protection locked="0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10" fillId="0" borderId="71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69" xfId="0" applyNumberFormat="1" applyFont="1" applyFill="1" applyBorder="1" applyAlignment="1" applyProtection="1">
      <alignment horizontal="center" vertical="center"/>
      <protection locked="0"/>
    </xf>
    <xf numFmtId="0" fontId="18" fillId="0" borderId="67" xfId="0" applyNumberFormat="1" applyFont="1" applyFill="1" applyBorder="1" applyAlignment="1" applyProtection="1">
      <alignment horizontal="center" vertical="center"/>
      <protection locked="0"/>
    </xf>
    <xf numFmtId="164" fontId="9" fillId="0" borderId="64" xfId="0" applyNumberFormat="1" applyFont="1" applyFill="1" applyBorder="1" applyAlignment="1" applyProtection="1">
      <alignment horizontal="center" vertical="center"/>
      <protection locked="0"/>
    </xf>
    <xf numFmtId="164" fontId="9" fillId="0" borderId="70" xfId="0" applyNumberFormat="1" applyFont="1" applyFill="1" applyBorder="1" applyAlignment="1" applyProtection="1">
      <alignment horizontal="center" vertical="center"/>
      <protection locked="0"/>
    </xf>
    <xf numFmtId="164" fontId="10" fillId="0" borderId="67" xfId="0" applyNumberFormat="1" applyFont="1" applyFill="1" applyBorder="1" applyAlignment="1" applyProtection="1">
      <alignment horizontal="center" vertical="center"/>
      <protection locked="0"/>
    </xf>
    <xf numFmtId="164" fontId="9" fillId="0" borderId="70" xfId="0" applyNumberFormat="1" applyFont="1" applyFill="1" applyBorder="1" applyAlignment="1" applyProtection="1">
      <alignment horizontal="center" vertical="center"/>
      <protection locked="0"/>
    </xf>
    <xf numFmtId="3" fontId="7" fillId="0" borderId="64" xfId="0" applyNumberFormat="1" applyFont="1" applyBorder="1" applyAlignment="1">
      <alignment vertical="center"/>
    </xf>
    <xf numFmtId="0" fontId="4" fillId="0" borderId="7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71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60" xfId="0" applyNumberFormat="1" applyFont="1" applyFill="1" applyBorder="1" applyAlignment="1" applyProtection="1">
      <alignment horizontal="right" vertical="center"/>
      <protection locked="0"/>
    </xf>
    <xf numFmtId="164" fontId="10" fillId="0" borderId="43" xfId="20" applyNumberFormat="1" applyFont="1" applyFill="1" applyBorder="1" applyAlignment="1" applyProtection="1">
      <alignment vertical="center" wrapText="1"/>
      <protection locked="0"/>
    </xf>
    <xf numFmtId="164" fontId="10" fillId="0" borderId="73" xfId="20" applyNumberFormat="1" applyFont="1" applyFill="1" applyBorder="1" applyAlignment="1" applyProtection="1">
      <alignment vertical="center" wrapText="1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1" fontId="9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3" xfId="20" applyNumberFormat="1" applyFont="1" applyFill="1" applyBorder="1" applyAlignment="1" applyProtection="1">
      <alignment vertical="center" wrapText="1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1" fontId="10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5" xfId="20" applyNumberFormat="1" applyFont="1" applyFill="1" applyBorder="1" applyAlignment="1" applyProtection="1">
      <alignment vertical="center" wrapText="1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1" fontId="10" fillId="0" borderId="42" xfId="0" applyNumberFormat="1" applyFont="1" applyFill="1" applyBorder="1" applyAlignment="1" applyProtection="1">
      <alignment horizontal="centerContinuous" vertical="center"/>
      <protection locked="0"/>
    </xf>
    <xf numFmtId="0" fontId="9" fillId="0" borderId="14" xfId="0" applyNumberFormat="1" applyFont="1" applyFill="1" applyBorder="1" applyAlignment="1" applyProtection="1">
      <alignment horizontal="left" vertical="center"/>
      <protection locked="0"/>
    </xf>
    <xf numFmtId="3" fontId="22" fillId="0" borderId="21" xfId="0" applyNumberFormat="1" applyFont="1" applyFill="1" applyBorder="1" applyAlignment="1" applyProtection="1">
      <alignment horizontal="right" vertical="center"/>
      <protection locked="0"/>
    </xf>
    <xf numFmtId="0" fontId="14" fillId="0" borderId="55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74" xfId="0" applyNumberFormat="1" applyFont="1" applyBorder="1" applyAlignment="1">
      <alignment horizontal="centerContinuous" vertical="center"/>
    </xf>
    <xf numFmtId="0" fontId="4" fillId="0" borderId="75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21" fillId="0" borderId="29" xfId="0" applyNumberFormat="1" applyFont="1" applyFill="1" applyBorder="1" applyAlignment="1" applyProtection="1">
      <alignment horizontal="right" vertical="center"/>
      <protection locked="0"/>
    </xf>
    <xf numFmtId="3" fontId="15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22" fillId="0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0" fontId="13" fillId="0" borderId="67" xfId="0" applyNumberFormat="1" applyFont="1" applyFill="1" applyBorder="1" applyAlignment="1" applyProtection="1">
      <alignment horizontal="center" vertical="center"/>
      <protection locked="0"/>
    </xf>
    <xf numFmtId="164" fontId="9" fillId="0" borderId="67" xfId="0" applyNumberFormat="1" applyFont="1" applyFill="1" applyBorder="1" applyAlignment="1" applyProtection="1">
      <alignment horizontal="center" vertical="center"/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66" xfId="0" applyNumberFormat="1" applyFont="1" applyFill="1" applyBorder="1" applyAlignment="1" applyProtection="1">
      <alignment horizontal="center" vertical="center"/>
      <protection locked="0"/>
    </xf>
    <xf numFmtId="164" fontId="9" fillId="0" borderId="64" xfId="0" applyNumberFormat="1" applyFont="1" applyFill="1" applyBorder="1" applyAlignment="1" applyProtection="1">
      <alignment horizontal="center" vertical="center"/>
      <protection locked="0"/>
    </xf>
    <xf numFmtId="164" fontId="9" fillId="0" borderId="69" xfId="0" applyNumberFormat="1" applyFont="1" applyFill="1" applyBorder="1" applyAlignment="1" applyProtection="1">
      <alignment horizontal="center" vertical="center"/>
      <protection locked="0"/>
    </xf>
    <xf numFmtId="0" fontId="9" fillId="0" borderId="67" xfId="0" applyNumberFormat="1" applyFont="1" applyFill="1" applyBorder="1" applyAlignment="1" applyProtection="1">
      <alignment horizontal="center" vertical="center"/>
      <protection locked="0"/>
    </xf>
    <xf numFmtId="0" fontId="12" fillId="0" borderId="69" xfId="0" applyNumberFormat="1" applyFont="1" applyFill="1" applyBorder="1" applyAlignment="1" applyProtection="1">
      <alignment horizontal="center" vertical="center"/>
      <protection locked="0"/>
    </xf>
    <xf numFmtId="0" fontId="21" fillId="0" borderId="67" xfId="0" applyNumberFormat="1" applyFont="1" applyFill="1" applyBorder="1" applyAlignment="1" applyProtection="1">
      <alignment horizontal="center" vertical="center"/>
      <protection locked="0"/>
    </xf>
    <xf numFmtId="0" fontId="14" fillId="0" borderId="67" xfId="0" applyNumberFormat="1" applyFont="1" applyFill="1" applyBorder="1" applyAlignment="1" applyProtection="1">
      <alignment horizontal="center" vertical="center"/>
      <protection locked="0"/>
    </xf>
    <xf numFmtId="0" fontId="15" fillId="0" borderId="67" xfId="0" applyNumberFormat="1" applyFont="1" applyFill="1" applyBorder="1" applyAlignment="1" applyProtection="1">
      <alignment horizontal="center" vertical="center"/>
      <protection locked="0"/>
    </xf>
    <xf numFmtId="0" fontId="14" fillId="0" borderId="68" xfId="0" applyNumberFormat="1" applyFont="1" applyFill="1" applyBorder="1" applyAlignment="1" applyProtection="1">
      <alignment horizontal="center" vertical="center"/>
      <protection locked="0"/>
    </xf>
    <xf numFmtId="0" fontId="12" fillId="0" borderId="70" xfId="0" applyNumberFormat="1" applyFont="1" applyFill="1" applyBorder="1" applyAlignment="1" applyProtection="1">
      <alignment horizontal="center" vertical="center"/>
      <protection locked="0"/>
    </xf>
    <xf numFmtId="164" fontId="9" fillId="0" borderId="65" xfId="0" applyNumberFormat="1" applyFont="1" applyFill="1" applyBorder="1" applyAlignment="1" applyProtection="1">
      <alignment horizontal="center" vertical="center"/>
      <protection locked="0"/>
    </xf>
    <xf numFmtId="164" fontId="9" fillId="0" borderId="69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69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2" fillId="0" borderId="78" xfId="0" applyNumberFormat="1" applyFont="1" applyFill="1" applyBorder="1" applyAlignment="1" applyProtection="1">
      <alignment horizontal="right" vertical="center"/>
      <protection locked="0"/>
    </xf>
    <xf numFmtId="0" fontId="13" fillId="0" borderId="77" xfId="0" applyNumberFormat="1" applyFont="1" applyFill="1" applyBorder="1" applyAlignment="1" applyProtection="1">
      <alignment horizontal="right" vertical="center"/>
      <protection locked="0"/>
    </xf>
    <xf numFmtId="0" fontId="14" fillId="0" borderId="79" xfId="0" applyNumberFormat="1" applyFont="1" applyFill="1" applyBorder="1" applyAlignment="1" applyProtection="1">
      <alignment horizontal="right" vertical="center"/>
      <protection locked="0"/>
    </xf>
    <xf numFmtId="3" fontId="12" fillId="0" borderId="78" xfId="0" applyNumberFormat="1" applyFont="1" applyFill="1" applyBorder="1" applyAlignment="1" applyProtection="1">
      <alignment horizontal="right" vertical="center"/>
      <protection locked="0"/>
    </xf>
    <xf numFmtId="3" fontId="13" fillId="0" borderId="77" xfId="0" applyNumberFormat="1" applyFont="1" applyFill="1" applyBorder="1" applyAlignment="1" applyProtection="1">
      <alignment horizontal="right" vertical="center"/>
      <protection locked="0"/>
    </xf>
    <xf numFmtId="0" fontId="14" fillId="0" borderId="77" xfId="0" applyNumberFormat="1" applyFont="1" applyFill="1" applyBorder="1" applyAlignment="1" applyProtection="1">
      <alignment horizontal="right" vertical="center"/>
      <protection locked="0"/>
    </xf>
    <xf numFmtId="0" fontId="22" fillId="0" borderId="78" xfId="0" applyNumberFormat="1" applyFont="1" applyFill="1" applyBorder="1" applyAlignment="1" applyProtection="1">
      <alignment horizontal="right" vertical="center"/>
      <protection locked="0"/>
    </xf>
    <xf numFmtId="3" fontId="7" fillId="0" borderId="80" xfId="0" applyNumberFormat="1" applyFont="1" applyBorder="1" applyAlignment="1">
      <alignment horizontal="right" vertical="center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8" fillId="0" borderId="63" xfId="0" applyNumberFormat="1" applyFont="1" applyFill="1" applyBorder="1" applyAlignment="1" applyProtection="1">
      <alignment horizontal="center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13" fillId="0" borderId="67" xfId="0" applyNumberFormat="1" applyFont="1" applyFill="1" applyBorder="1" applyAlignment="1" applyProtection="1">
      <alignment horizontal="center" vertical="center"/>
      <protection locked="0"/>
    </xf>
    <xf numFmtId="3" fontId="13" fillId="0" borderId="77" xfId="0" applyNumberFormat="1" applyFont="1" applyFill="1" applyBorder="1" applyAlignment="1" applyProtection="1">
      <alignment horizontal="center" vertical="center"/>
      <protection locked="0"/>
    </xf>
    <xf numFmtId="3" fontId="14" fillId="0" borderId="81" xfId="0" applyNumberFormat="1" applyFont="1" applyFill="1" applyBorder="1" applyAlignment="1" applyProtection="1">
      <alignment horizontal="center" vertical="center"/>
      <protection locked="0"/>
    </xf>
    <xf numFmtId="3" fontId="7" fillId="0" borderId="80" xfId="0" applyNumberFormat="1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64" fontId="10" fillId="0" borderId="6" xfId="20" applyNumberFormat="1" applyFont="1" applyFill="1" applyBorder="1" applyAlignment="1" applyProtection="1">
      <alignment vertical="center" wrapText="1"/>
      <protection locked="0"/>
    </xf>
    <xf numFmtId="164" fontId="10" fillId="0" borderId="28" xfId="20" applyNumberFormat="1" applyFont="1" applyFill="1" applyBorder="1" applyAlignment="1" applyProtection="1">
      <alignment vertical="center" wrapText="1"/>
      <protection locked="0"/>
    </xf>
    <xf numFmtId="3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7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left" vertical="center"/>
      <protection locked="0"/>
    </xf>
    <xf numFmtId="0" fontId="9" fillId="0" borderId="64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0" fontId="19" fillId="0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59" xfId="0" applyNumberFormat="1" applyFont="1" applyFill="1" applyBorder="1" applyAlignment="1" applyProtection="1">
      <alignment horizontal="left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14" xfId="0" applyNumberFormat="1" applyFont="1" applyFill="1" applyBorder="1" applyAlignment="1" applyProtection="1">
      <alignment horizontal="right" vertical="center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15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15" fillId="0" borderId="6" xfId="0" applyNumberFormat="1" applyFont="1" applyFill="1" applyBorder="1" applyAlignment="1" applyProtection="1">
      <alignment horizontal="right" vertical="center"/>
      <protection locked="0"/>
    </xf>
    <xf numFmtId="3" fontId="15" fillId="0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6" xfId="0" applyNumberFormat="1" applyFont="1" applyFill="1" applyBorder="1" applyAlignment="1" applyProtection="1">
      <alignment horizontal="center" vertical="center"/>
      <protection locked="0"/>
    </xf>
    <xf numFmtId="3" fontId="15" fillId="0" borderId="46" xfId="0" applyNumberFormat="1" applyFont="1" applyFill="1" applyBorder="1" applyAlignment="1" applyProtection="1">
      <alignment horizontal="right" vertical="center"/>
      <protection locked="0"/>
    </xf>
    <xf numFmtId="3" fontId="15" fillId="0" borderId="83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Border="1" applyAlignment="1">
      <alignment horizontal="centerContinuous" vertical="center"/>
    </xf>
    <xf numFmtId="1" fontId="1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4" xfId="20" applyNumberFormat="1" applyFont="1" applyFill="1" applyBorder="1" applyAlignment="1" applyProtection="1">
      <alignment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67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0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164" fontId="9" fillId="0" borderId="24" xfId="20" applyNumberFormat="1" applyFont="1" applyFill="1" applyBorder="1" applyAlignment="1" applyProtection="1">
      <alignment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164" fontId="20" fillId="0" borderId="6" xfId="20" applyNumberFormat="1" applyFont="1" applyFill="1" applyBorder="1" applyAlignment="1" applyProtection="1">
      <alignment horizontal="left" vertical="center" wrapText="1"/>
      <protection locked="0"/>
    </xf>
    <xf numFmtId="0" fontId="11" fillId="0" borderId="67" xfId="0" applyNumberFormat="1" applyFont="1" applyFill="1" applyBorder="1" applyAlignment="1" applyProtection="1">
      <alignment horizontal="center" vertical="center"/>
      <protection locked="0"/>
    </xf>
    <xf numFmtId="3" fontId="10" fillId="0" borderId="60" xfId="0" applyNumberFormat="1" applyFont="1" applyFill="1" applyBorder="1" applyAlignment="1" applyProtection="1">
      <alignment horizontal="right" vertical="center"/>
      <protection locked="0"/>
    </xf>
    <xf numFmtId="164" fontId="20" fillId="0" borderId="6" xfId="20" applyNumberFormat="1" applyFont="1" applyFill="1" applyBorder="1" applyAlignment="1" applyProtection="1">
      <alignment vertical="center" wrapText="1"/>
      <protection locked="0"/>
    </xf>
    <xf numFmtId="0" fontId="20" fillId="0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67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9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9" xfId="20" applyNumberFormat="1" applyFont="1" applyFill="1" applyBorder="1" applyAlignment="1" applyProtection="1">
      <alignment vertical="center" wrapText="1"/>
      <protection locked="0"/>
    </xf>
    <xf numFmtId="1" fontId="9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1" xfId="20" applyNumberFormat="1" applyFont="1" applyFill="1" applyBorder="1" applyAlignment="1" applyProtection="1">
      <alignment vertical="center" wrapText="1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5" xfId="20" applyNumberFormat="1" applyFont="1" applyFill="1" applyBorder="1" applyAlignment="1" applyProtection="1">
      <alignment vertical="center" wrapText="1"/>
      <protection locked="0"/>
    </xf>
    <xf numFmtId="164" fontId="11" fillId="0" borderId="28" xfId="20" applyNumberFormat="1" applyFont="1" applyFill="1" applyBorder="1" applyAlignment="1" applyProtection="1">
      <alignment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67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8" xfId="0" applyNumberFormat="1" applyFont="1" applyFill="1" applyBorder="1" applyAlignment="1" applyProtection="1">
      <alignment vertical="center" wrapText="1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164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vertical="center" wrapText="1"/>
      <protection locked="0"/>
    </xf>
    <xf numFmtId="164" fontId="11" fillId="0" borderId="6" xfId="0" applyNumberFormat="1" applyFont="1" applyFill="1" applyBorder="1" applyAlignment="1" applyProtection="1">
      <alignment horizontal="center" vertical="center"/>
      <protection locked="0"/>
    </xf>
    <xf numFmtId="164" fontId="11" fillId="0" borderId="67" xfId="0" applyNumberFormat="1" applyFont="1" applyFill="1" applyBorder="1" applyAlignment="1" applyProtection="1">
      <alignment horizontal="center" vertical="center"/>
      <protection locked="0"/>
    </xf>
    <xf numFmtId="1" fontId="10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0" fontId="10" fillId="0" borderId="54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24" fillId="0" borderId="80" xfId="0" applyNumberFormat="1" applyFont="1" applyBorder="1" applyAlignment="1">
      <alignment vertical="center"/>
    </xf>
    <xf numFmtId="0" fontId="24" fillId="0" borderId="80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26" fillId="0" borderId="0" xfId="0" applyNumberFormat="1" applyFont="1" applyAlignment="1">
      <alignment/>
    </xf>
    <xf numFmtId="3" fontId="18" fillId="0" borderId="29" xfId="0" applyNumberFormat="1" applyFont="1" applyFill="1" applyBorder="1" applyAlignment="1" applyProtection="1">
      <alignment horizontal="right" vertical="center"/>
      <protection locked="0"/>
    </xf>
    <xf numFmtId="3" fontId="18" fillId="0" borderId="53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7" fillId="0" borderId="84" xfId="0" applyNumberFormat="1" applyFont="1" applyBorder="1" applyAlignment="1">
      <alignment vertical="center"/>
    </xf>
    <xf numFmtId="0" fontId="9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83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1" fontId="10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4" xfId="20" applyNumberFormat="1" applyFont="1" applyFill="1" applyBorder="1" applyAlignment="1" applyProtection="1">
      <alignment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4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3" xfId="0" applyNumberFormat="1" applyFont="1" applyFill="1" applyBorder="1" applyAlignment="1" applyProtection="1">
      <alignment vertical="center" wrapText="1"/>
      <protection locked="0"/>
    </xf>
    <xf numFmtId="164" fontId="11" fillId="0" borderId="43" xfId="0" applyNumberFormat="1" applyFont="1" applyFill="1" applyBorder="1" applyAlignment="1" applyProtection="1">
      <alignment horizontal="center" vertical="center"/>
      <protection locked="0"/>
    </xf>
    <xf numFmtId="164" fontId="10" fillId="0" borderId="68" xfId="0" applyNumberFormat="1" applyFont="1" applyFill="1" applyBorder="1" applyAlignment="1" applyProtection="1">
      <alignment horizontal="center" vertical="center"/>
      <protection locked="0"/>
    </xf>
    <xf numFmtId="43" fontId="13" fillId="0" borderId="43" xfId="15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>
      <alignment horizontal="center" vertical="center" wrapText="1"/>
    </xf>
    <xf numFmtId="3" fontId="30" fillId="0" borderId="84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178">
      <selection activeCell="H26" sqref="H26"/>
    </sheetView>
  </sheetViews>
  <sheetFormatPr defaultColWidth="9.00390625" defaultRowHeight="12.75"/>
  <cols>
    <col min="1" max="1" width="6.625" style="1" customWidth="1"/>
    <col min="2" max="2" width="38.125" style="1" customWidth="1"/>
    <col min="3" max="3" width="6.375" style="1" customWidth="1"/>
    <col min="4" max="4" width="12.25390625" style="1" customWidth="1"/>
    <col min="5" max="5" width="11.625" style="1" customWidth="1"/>
    <col min="6" max="6" width="11.375" style="1" customWidth="1"/>
    <col min="7" max="7" width="10.00390625" style="1" customWidth="1"/>
    <col min="8" max="8" width="13.875" style="1" customWidth="1"/>
    <col min="9" max="9" width="14.375" style="1" customWidth="1"/>
    <col min="10" max="16384" width="10.00390625" style="1" customWidth="1"/>
  </cols>
  <sheetData>
    <row r="1" ht="11.25" customHeight="1">
      <c r="E1" s="2" t="s">
        <v>0</v>
      </c>
    </row>
    <row r="2" spans="1:5" ht="11.25" customHeight="1">
      <c r="A2" s="3"/>
      <c r="B2" s="4"/>
      <c r="C2" s="5"/>
      <c r="D2" s="5"/>
      <c r="E2" s="6" t="s">
        <v>186</v>
      </c>
    </row>
    <row r="3" spans="1:5" ht="11.25" customHeight="1">
      <c r="A3" s="3"/>
      <c r="B3" s="4"/>
      <c r="C3" s="5"/>
      <c r="D3" s="5"/>
      <c r="E3" s="6" t="s">
        <v>1</v>
      </c>
    </row>
    <row r="4" spans="1:5" ht="14.25" customHeight="1">
      <c r="A4" s="3"/>
      <c r="B4" s="4"/>
      <c r="C4" s="5"/>
      <c r="D4" s="5"/>
      <c r="E4" s="7" t="s">
        <v>134</v>
      </c>
    </row>
    <row r="5" spans="1:5" ht="7.5" customHeight="1">
      <c r="A5" s="3"/>
      <c r="B5" s="4"/>
      <c r="C5" s="5"/>
      <c r="D5" s="5"/>
      <c r="E5" s="6"/>
    </row>
    <row r="6" spans="1:6" s="12" customFormat="1" ht="41.25" customHeight="1">
      <c r="A6" s="8" t="s">
        <v>190</v>
      </c>
      <c r="B6" s="9"/>
      <c r="C6" s="10"/>
      <c r="D6" s="10"/>
      <c r="E6" s="11"/>
      <c r="F6" s="11"/>
    </row>
    <row r="7" spans="1:6" s="12" customFormat="1" ht="18.75" customHeight="1" thickBot="1">
      <c r="A7" s="8"/>
      <c r="B7" s="9"/>
      <c r="C7" s="10"/>
      <c r="D7" s="10"/>
      <c r="F7" s="13" t="s">
        <v>2</v>
      </c>
    </row>
    <row r="8" spans="1:6" s="18" customFormat="1" ht="31.5">
      <c r="A8" s="14" t="s">
        <v>3</v>
      </c>
      <c r="B8" s="542" t="s">
        <v>4</v>
      </c>
      <c r="C8" s="15" t="s">
        <v>5</v>
      </c>
      <c r="D8" s="342" t="s">
        <v>94</v>
      </c>
      <c r="E8" s="16" t="s">
        <v>6</v>
      </c>
      <c r="F8" s="17"/>
    </row>
    <row r="9" spans="1:6" s="18" customFormat="1" ht="13.5" customHeight="1">
      <c r="A9" s="19" t="s">
        <v>7</v>
      </c>
      <c r="B9" s="543"/>
      <c r="C9" s="20" t="s">
        <v>8</v>
      </c>
      <c r="D9" s="419" t="s">
        <v>133</v>
      </c>
      <c r="E9" s="21" t="s">
        <v>9</v>
      </c>
      <c r="F9" s="22" t="s">
        <v>10</v>
      </c>
    </row>
    <row r="10" spans="1:6" s="27" customFormat="1" ht="12" thickBot="1">
      <c r="A10" s="23">
        <v>1</v>
      </c>
      <c r="B10" s="24">
        <v>2</v>
      </c>
      <c r="C10" s="24">
        <v>3</v>
      </c>
      <c r="D10" s="320">
        <v>4</v>
      </c>
      <c r="E10" s="25">
        <v>5</v>
      </c>
      <c r="F10" s="26">
        <v>6</v>
      </c>
    </row>
    <row r="11" spans="1:7" s="427" customFormat="1" ht="20.25" customHeight="1" thickBot="1" thickTop="1">
      <c r="A11" s="28">
        <v>600</v>
      </c>
      <c r="B11" s="360" t="s">
        <v>141</v>
      </c>
      <c r="C11" s="30" t="s">
        <v>13</v>
      </c>
      <c r="D11" s="430"/>
      <c r="E11" s="431">
        <f>E12+E19+E23</f>
        <v>651000</v>
      </c>
      <c r="F11" s="470">
        <f>F12+F19+F23</f>
        <v>241000</v>
      </c>
      <c r="G11" s="473"/>
    </row>
    <row r="12" spans="1:6" s="427" customFormat="1" ht="16.5" customHeight="1" thickTop="1">
      <c r="A12" s="428">
        <v>60016</v>
      </c>
      <c r="B12" s="429" t="s">
        <v>151</v>
      </c>
      <c r="C12" s="36"/>
      <c r="D12" s="432"/>
      <c r="E12" s="433">
        <f>E13+E14</f>
        <v>482000</v>
      </c>
      <c r="F12" s="471">
        <f>F14</f>
        <v>152000</v>
      </c>
    </row>
    <row r="13" spans="1:6" s="33" customFormat="1" ht="29.25" customHeight="1">
      <c r="A13" s="421">
        <v>4390</v>
      </c>
      <c r="B13" s="447" t="s">
        <v>143</v>
      </c>
      <c r="C13" s="422"/>
      <c r="D13" s="434"/>
      <c r="E13" s="435">
        <v>100000</v>
      </c>
      <c r="F13" s="41"/>
    </row>
    <row r="14" spans="1:6" s="33" customFormat="1" ht="14.25" customHeight="1">
      <c r="A14" s="421">
        <v>6050</v>
      </c>
      <c r="B14" s="447" t="s">
        <v>46</v>
      </c>
      <c r="C14" s="422"/>
      <c r="D14" s="434"/>
      <c r="E14" s="435">
        <f>SUM(E15:E18)</f>
        <v>382000</v>
      </c>
      <c r="F14" s="41">
        <f>SUM(F15:F18)</f>
        <v>152000</v>
      </c>
    </row>
    <row r="15" spans="1:6" s="33" customFormat="1" ht="26.25" customHeight="1">
      <c r="A15" s="421"/>
      <c r="B15" s="465" t="s">
        <v>152</v>
      </c>
      <c r="C15" s="466"/>
      <c r="D15" s="467"/>
      <c r="E15" s="468"/>
      <c r="F15" s="472">
        <v>132000</v>
      </c>
    </row>
    <row r="16" spans="1:6" s="33" customFormat="1" ht="30.75" customHeight="1">
      <c r="A16" s="421"/>
      <c r="B16" s="465" t="s">
        <v>153</v>
      </c>
      <c r="C16" s="466"/>
      <c r="D16" s="467"/>
      <c r="E16" s="468">
        <v>362000</v>
      </c>
      <c r="F16" s="469"/>
    </row>
    <row r="17" spans="1:6" s="33" customFormat="1" ht="28.5" customHeight="1">
      <c r="A17" s="421"/>
      <c r="B17" s="465" t="s">
        <v>154</v>
      </c>
      <c r="C17" s="466"/>
      <c r="D17" s="467"/>
      <c r="E17" s="468">
        <v>20000</v>
      </c>
      <c r="F17" s="469"/>
    </row>
    <row r="18" spans="1:6" s="33" customFormat="1" ht="27.75" customHeight="1">
      <c r="A18" s="421"/>
      <c r="B18" s="465" t="s">
        <v>155</v>
      </c>
      <c r="C18" s="466"/>
      <c r="D18" s="467"/>
      <c r="E18" s="468"/>
      <c r="F18" s="472">
        <v>20000</v>
      </c>
    </row>
    <row r="19" spans="1:6" s="427" customFormat="1" ht="18.75" customHeight="1">
      <c r="A19" s="474">
        <v>60017</v>
      </c>
      <c r="B19" s="475" t="s">
        <v>156</v>
      </c>
      <c r="C19" s="476"/>
      <c r="D19" s="477"/>
      <c r="E19" s="478">
        <f>SUM(E20:E22)</f>
        <v>125000</v>
      </c>
      <c r="F19" s="479">
        <f>SUM(F20:F22)</f>
        <v>35000</v>
      </c>
    </row>
    <row r="20" spans="1:6" s="33" customFormat="1" ht="27.75" customHeight="1">
      <c r="A20" s="421">
        <v>4270</v>
      </c>
      <c r="B20" s="464" t="s">
        <v>157</v>
      </c>
      <c r="C20" s="422"/>
      <c r="D20" s="434"/>
      <c r="E20" s="435">
        <v>35000</v>
      </c>
      <c r="F20" s="41"/>
    </row>
    <row r="21" spans="1:6" s="33" customFormat="1" ht="28.5" customHeight="1">
      <c r="A21" s="421">
        <v>6050</v>
      </c>
      <c r="B21" s="464" t="s">
        <v>158</v>
      </c>
      <c r="C21" s="422"/>
      <c r="D21" s="434"/>
      <c r="E21" s="435"/>
      <c r="F21" s="41">
        <v>35000</v>
      </c>
    </row>
    <row r="22" spans="1:6" s="33" customFormat="1" ht="27.75" customHeight="1">
      <c r="A22" s="421">
        <v>6050</v>
      </c>
      <c r="B22" s="464" t="s">
        <v>159</v>
      </c>
      <c r="C22" s="466"/>
      <c r="D22" s="467"/>
      <c r="E22" s="435">
        <v>90000</v>
      </c>
      <c r="F22" s="472"/>
    </row>
    <row r="23" spans="1:6" s="33" customFormat="1" ht="19.5" customHeight="1">
      <c r="A23" s="474">
        <v>60095</v>
      </c>
      <c r="B23" s="475" t="s">
        <v>34</v>
      </c>
      <c r="C23" s="476"/>
      <c r="D23" s="477"/>
      <c r="E23" s="478">
        <f>SUM(E24:E32)</f>
        <v>44000</v>
      </c>
      <c r="F23" s="479">
        <f>SUM(F24:F32)</f>
        <v>54000</v>
      </c>
    </row>
    <row r="24" spans="1:6" s="33" customFormat="1" ht="19.5" customHeight="1">
      <c r="A24" s="421">
        <v>4110</v>
      </c>
      <c r="B24" s="464" t="s">
        <v>160</v>
      </c>
      <c r="C24" s="422"/>
      <c r="D24" s="434"/>
      <c r="E24" s="435">
        <v>15000</v>
      </c>
      <c r="F24" s="41"/>
    </row>
    <row r="25" spans="1:6" s="33" customFormat="1" ht="19.5" customHeight="1">
      <c r="A25" s="421">
        <v>4210</v>
      </c>
      <c r="B25" s="464" t="s">
        <v>66</v>
      </c>
      <c r="C25" s="422"/>
      <c r="D25" s="434"/>
      <c r="E25" s="435"/>
      <c r="F25" s="41">
        <v>30000</v>
      </c>
    </row>
    <row r="26" spans="1:6" s="33" customFormat="1" ht="18.75" customHeight="1">
      <c r="A26" s="421">
        <v>4270</v>
      </c>
      <c r="B26" s="464" t="s">
        <v>36</v>
      </c>
      <c r="C26" s="422"/>
      <c r="D26" s="434"/>
      <c r="E26" s="435"/>
      <c r="F26" s="41">
        <v>7000</v>
      </c>
    </row>
    <row r="27" spans="1:6" s="33" customFormat="1" ht="30" customHeight="1">
      <c r="A27" s="421">
        <v>4390</v>
      </c>
      <c r="B27" s="447" t="s">
        <v>143</v>
      </c>
      <c r="C27" s="422"/>
      <c r="D27" s="434"/>
      <c r="E27" s="435">
        <v>6000</v>
      </c>
      <c r="F27" s="41"/>
    </row>
    <row r="28" spans="1:6" s="33" customFormat="1" ht="30.75" customHeight="1">
      <c r="A28" s="421">
        <v>4400</v>
      </c>
      <c r="B28" s="464" t="s">
        <v>161</v>
      </c>
      <c r="C28" s="422"/>
      <c r="D28" s="434"/>
      <c r="E28" s="435">
        <v>10000</v>
      </c>
      <c r="F28" s="41"/>
    </row>
    <row r="29" spans="1:6" s="33" customFormat="1" ht="30.75" customHeight="1">
      <c r="A29" s="421">
        <v>4700</v>
      </c>
      <c r="B29" s="464" t="s">
        <v>162</v>
      </c>
      <c r="C29" s="422"/>
      <c r="D29" s="434"/>
      <c r="E29" s="435"/>
      <c r="F29" s="41">
        <v>10000</v>
      </c>
    </row>
    <row r="30" spans="1:6" s="33" customFormat="1" ht="33.75" customHeight="1">
      <c r="A30" s="421">
        <v>4740</v>
      </c>
      <c r="B30" s="464" t="s">
        <v>22</v>
      </c>
      <c r="C30" s="422"/>
      <c r="D30" s="434"/>
      <c r="E30" s="435">
        <v>10000</v>
      </c>
      <c r="F30" s="41"/>
    </row>
    <row r="31" spans="1:6" s="33" customFormat="1" ht="17.25" customHeight="1">
      <c r="A31" s="421">
        <v>6050</v>
      </c>
      <c r="B31" s="464" t="s">
        <v>46</v>
      </c>
      <c r="C31" s="422"/>
      <c r="D31" s="434"/>
      <c r="E31" s="435"/>
      <c r="F31" s="41">
        <v>7000</v>
      </c>
    </row>
    <row r="32" spans="1:6" s="33" customFormat="1" ht="27" customHeight="1">
      <c r="A32" s="515">
        <v>6060</v>
      </c>
      <c r="B32" s="516" t="s">
        <v>128</v>
      </c>
      <c r="C32" s="512"/>
      <c r="D32" s="517"/>
      <c r="E32" s="513">
        <v>3000</v>
      </c>
      <c r="F32" s="514"/>
    </row>
    <row r="33" spans="1:6" s="33" customFormat="1" ht="17.25" customHeight="1" thickBot="1">
      <c r="A33" s="345">
        <v>700</v>
      </c>
      <c r="B33" s="526" t="s">
        <v>176</v>
      </c>
      <c r="C33" s="346" t="s">
        <v>177</v>
      </c>
      <c r="D33" s="527"/>
      <c r="E33" s="528">
        <f>E34</f>
        <v>250000</v>
      </c>
      <c r="F33" s="529">
        <f>F34</f>
        <v>250000</v>
      </c>
    </row>
    <row r="34" spans="1:6" s="33" customFormat="1" ht="26.25" customHeight="1" thickTop="1">
      <c r="A34" s="428">
        <v>70005</v>
      </c>
      <c r="B34" s="524" t="s">
        <v>178</v>
      </c>
      <c r="C34" s="36"/>
      <c r="D34" s="432"/>
      <c r="E34" s="433">
        <f>E35</f>
        <v>250000</v>
      </c>
      <c r="F34" s="471">
        <f>F36</f>
        <v>250000</v>
      </c>
    </row>
    <row r="35" spans="1:6" s="33" customFormat="1" ht="19.5" customHeight="1">
      <c r="A35" s="421">
        <v>4300</v>
      </c>
      <c r="B35" s="464" t="s">
        <v>20</v>
      </c>
      <c r="C35" s="422"/>
      <c r="D35" s="434"/>
      <c r="E35" s="435">
        <v>250000</v>
      </c>
      <c r="F35" s="41"/>
    </row>
    <row r="36" spans="1:6" s="33" customFormat="1" ht="28.5" customHeight="1" thickBot="1">
      <c r="A36" s="421">
        <v>4390</v>
      </c>
      <c r="B36" s="447" t="s">
        <v>143</v>
      </c>
      <c r="C36" s="422"/>
      <c r="D36" s="434"/>
      <c r="E36" s="435"/>
      <c r="F36" s="41">
        <v>250000</v>
      </c>
    </row>
    <row r="37" spans="1:6" s="66" customFormat="1" ht="17.25" customHeight="1" thickBot="1" thickTop="1">
      <c r="A37" s="256">
        <v>750</v>
      </c>
      <c r="B37" s="255" t="s">
        <v>37</v>
      </c>
      <c r="C37" s="257"/>
      <c r="D37" s="321"/>
      <c r="E37" s="44">
        <f>E45+E38+E42</f>
        <v>32050</v>
      </c>
      <c r="F37" s="315">
        <f>F45+F38+F42</f>
        <v>32050</v>
      </c>
    </row>
    <row r="38" spans="1:6" s="66" customFormat="1" ht="17.25" customHeight="1" thickTop="1">
      <c r="A38" s="284">
        <v>75023</v>
      </c>
      <c r="B38" s="285" t="s">
        <v>127</v>
      </c>
      <c r="C38" s="286" t="s">
        <v>135</v>
      </c>
      <c r="D38" s="322"/>
      <c r="E38" s="287">
        <f>E39+E40+E41</f>
        <v>25000</v>
      </c>
      <c r="F38" s="307">
        <f>SUM(F39:F41)</f>
        <v>25000</v>
      </c>
    </row>
    <row r="39" spans="1:6" s="62" customFormat="1" ht="15" customHeight="1">
      <c r="A39" s="258">
        <v>4210</v>
      </c>
      <c r="B39" s="259" t="s">
        <v>123</v>
      </c>
      <c r="C39" s="260"/>
      <c r="D39" s="323"/>
      <c r="E39" s="265"/>
      <c r="F39" s="308">
        <v>25000</v>
      </c>
    </row>
    <row r="40" spans="1:6" s="62" customFormat="1" ht="13.5" customHeight="1">
      <c r="A40" s="272">
        <v>4300</v>
      </c>
      <c r="B40" s="306" t="s">
        <v>105</v>
      </c>
      <c r="C40" s="114"/>
      <c r="D40" s="324"/>
      <c r="E40" s="53">
        <v>12000</v>
      </c>
      <c r="F40" s="273"/>
    </row>
    <row r="41" spans="1:6" s="62" customFormat="1" ht="27.75" customHeight="1">
      <c r="A41" s="293">
        <v>6060</v>
      </c>
      <c r="B41" s="314" t="s">
        <v>128</v>
      </c>
      <c r="C41" s="295"/>
      <c r="D41" s="325"/>
      <c r="E41" s="296">
        <v>13000</v>
      </c>
      <c r="F41" s="297"/>
    </row>
    <row r="42" spans="1:6" s="66" customFormat="1" ht="27" customHeight="1">
      <c r="A42" s="298">
        <v>75075</v>
      </c>
      <c r="B42" s="312" t="s">
        <v>122</v>
      </c>
      <c r="C42" s="299" t="s">
        <v>124</v>
      </c>
      <c r="D42" s="326"/>
      <c r="E42" s="300">
        <f>E44</f>
        <v>7000</v>
      </c>
      <c r="F42" s="313">
        <f>F43</f>
        <v>7000</v>
      </c>
    </row>
    <row r="43" spans="1:6" s="62" customFormat="1" ht="18" customHeight="1">
      <c r="A43" s="258">
        <v>4210</v>
      </c>
      <c r="B43" s="259" t="s">
        <v>123</v>
      </c>
      <c r="C43" s="260"/>
      <c r="D43" s="323"/>
      <c r="E43" s="265"/>
      <c r="F43" s="308">
        <v>7000</v>
      </c>
    </row>
    <row r="44" spans="1:6" s="62" customFormat="1" ht="16.5" customHeight="1">
      <c r="A44" s="293">
        <v>4300</v>
      </c>
      <c r="B44" s="294" t="s">
        <v>105</v>
      </c>
      <c r="C44" s="295"/>
      <c r="D44" s="325"/>
      <c r="E44" s="296">
        <v>7000</v>
      </c>
      <c r="F44" s="297"/>
    </row>
    <row r="45" spans="1:6" s="66" customFormat="1" ht="14.25">
      <c r="A45" s="288">
        <v>75095</v>
      </c>
      <c r="B45" s="289" t="s">
        <v>34</v>
      </c>
      <c r="C45" s="290" t="s">
        <v>108</v>
      </c>
      <c r="D45" s="327"/>
      <c r="E45" s="291">
        <f>E47+E48</f>
        <v>50</v>
      </c>
      <c r="F45" s="292">
        <f>F47+F48</f>
        <v>50</v>
      </c>
    </row>
    <row r="46" spans="1:6" s="248" customFormat="1" ht="15">
      <c r="A46" s="301"/>
      <c r="B46" s="302" t="s">
        <v>125</v>
      </c>
      <c r="C46" s="303"/>
      <c r="D46" s="328"/>
      <c r="E46" s="304"/>
      <c r="F46" s="305"/>
    </row>
    <row r="47" spans="1:6" s="62" customFormat="1" ht="18" customHeight="1">
      <c r="A47" s="272">
        <v>4210</v>
      </c>
      <c r="B47" s="306" t="s">
        <v>66</v>
      </c>
      <c r="C47" s="114"/>
      <c r="D47" s="324"/>
      <c r="E47" s="53">
        <v>50</v>
      </c>
      <c r="F47" s="273"/>
    </row>
    <row r="48" spans="1:6" s="62" customFormat="1" ht="30" customHeight="1" thickBot="1">
      <c r="A48" s="272">
        <v>4740</v>
      </c>
      <c r="B48" s="40" t="s">
        <v>22</v>
      </c>
      <c r="C48" s="114"/>
      <c r="D48" s="324"/>
      <c r="E48" s="53"/>
      <c r="F48" s="273">
        <v>50</v>
      </c>
    </row>
    <row r="49" spans="1:9" s="66" customFormat="1" ht="20.25" customHeight="1" thickBot="1" thickTop="1">
      <c r="A49" s="256">
        <v>801</v>
      </c>
      <c r="B49" s="274" t="s">
        <v>43</v>
      </c>
      <c r="C49" s="257" t="s">
        <v>44</v>
      </c>
      <c r="D49" s="329">
        <f>D50+D74+D86</f>
        <v>111000</v>
      </c>
      <c r="E49" s="44">
        <f>E50+E65+E74+E84+E86</f>
        <v>209172</v>
      </c>
      <c r="F49" s="315">
        <f>F50+F65+F74+F84+F86</f>
        <v>320172</v>
      </c>
      <c r="H49" s="530"/>
      <c r="I49" s="530"/>
    </row>
    <row r="50" spans="1:6" s="66" customFormat="1" ht="15" thickTop="1">
      <c r="A50" s="263">
        <v>80101</v>
      </c>
      <c r="B50" s="35" t="s">
        <v>109</v>
      </c>
      <c r="C50" s="264"/>
      <c r="D50" s="330"/>
      <c r="E50" s="37">
        <f>SUM(E51:E64)</f>
        <v>95229</v>
      </c>
      <c r="F50" s="480">
        <f>SUM(F51:F64)</f>
        <v>55790</v>
      </c>
    </row>
    <row r="51" spans="1:6" s="33" customFormat="1" ht="30">
      <c r="A51" s="421">
        <v>3020</v>
      </c>
      <c r="B51" s="415" t="s">
        <v>26</v>
      </c>
      <c r="C51" s="422"/>
      <c r="D51" s="423"/>
      <c r="E51" s="435"/>
      <c r="F51" s="481">
        <v>37340</v>
      </c>
    </row>
    <row r="52" spans="1:6" s="33" customFormat="1" ht="15">
      <c r="A52" s="421">
        <v>4010</v>
      </c>
      <c r="B52" s="415" t="s">
        <v>28</v>
      </c>
      <c r="C52" s="422"/>
      <c r="D52" s="423"/>
      <c r="E52" s="435">
        <v>55220</v>
      </c>
      <c r="F52" s="481"/>
    </row>
    <row r="53" spans="1:6" s="33" customFormat="1" ht="15">
      <c r="A53" s="421">
        <v>4040</v>
      </c>
      <c r="B53" s="415" t="s">
        <v>17</v>
      </c>
      <c r="C53" s="422"/>
      <c r="D53" s="423"/>
      <c r="E53" s="435">
        <v>4850</v>
      </c>
      <c r="F53" s="481"/>
    </row>
    <row r="54" spans="1:6" s="33" customFormat="1" ht="15">
      <c r="A54" s="421">
        <v>4110</v>
      </c>
      <c r="B54" s="415" t="s">
        <v>160</v>
      </c>
      <c r="C54" s="422"/>
      <c r="D54" s="423"/>
      <c r="E54" s="435">
        <v>8660</v>
      </c>
      <c r="F54" s="481"/>
    </row>
    <row r="55" spans="1:6" s="33" customFormat="1" ht="15">
      <c r="A55" s="421">
        <v>4120</v>
      </c>
      <c r="B55" s="415" t="s">
        <v>58</v>
      </c>
      <c r="C55" s="422"/>
      <c r="D55" s="423"/>
      <c r="E55" s="435">
        <v>1310</v>
      </c>
      <c r="F55" s="481"/>
    </row>
    <row r="56" spans="1:6" s="33" customFormat="1" ht="15">
      <c r="A56" s="421">
        <v>4210</v>
      </c>
      <c r="B56" s="415" t="s">
        <v>66</v>
      </c>
      <c r="C56" s="422"/>
      <c r="D56" s="423"/>
      <c r="E56" s="435">
        <v>6200</v>
      </c>
      <c r="F56" s="481"/>
    </row>
    <row r="57" spans="1:6" s="62" customFormat="1" ht="15">
      <c r="A57" s="272">
        <v>4260</v>
      </c>
      <c r="B57" s="62" t="s">
        <v>69</v>
      </c>
      <c r="C57" s="114"/>
      <c r="D57" s="324"/>
      <c r="E57" s="62">
        <v>5460</v>
      </c>
      <c r="F57" s="311"/>
    </row>
    <row r="58" spans="1:6" s="62" customFormat="1" ht="15">
      <c r="A58" s="272">
        <v>4300</v>
      </c>
      <c r="B58" s="40" t="s">
        <v>20</v>
      </c>
      <c r="C58" s="114"/>
      <c r="D58" s="324"/>
      <c r="E58" s="53">
        <f>229+2100</f>
        <v>2329</v>
      </c>
      <c r="F58" s="311"/>
    </row>
    <row r="59" spans="1:6" s="62" customFormat="1" ht="30">
      <c r="A59" s="272">
        <v>4370</v>
      </c>
      <c r="B59" s="40" t="s">
        <v>30</v>
      </c>
      <c r="C59" s="114"/>
      <c r="D59" s="324"/>
      <c r="E59" s="53">
        <v>1000</v>
      </c>
      <c r="F59" s="311"/>
    </row>
    <row r="60" spans="1:6" s="62" customFormat="1" ht="30">
      <c r="A60" s="272">
        <v>4390</v>
      </c>
      <c r="B60" s="40" t="s">
        <v>143</v>
      </c>
      <c r="C60" s="114"/>
      <c r="D60" s="324"/>
      <c r="E60" s="53">
        <v>7100</v>
      </c>
      <c r="F60" s="311"/>
    </row>
    <row r="61" spans="1:6" s="62" customFormat="1" ht="15">
      <c r="A61" s="272">
        <v>4420</v>
      </c>
      <c r="B61" s="40" t="s">
        <v>113</v>
      </c>
      <c r="C61" s="114"/>
      <c r="D61" s="324"/>
      <c r="E61" s="53">
        <v>1100</v>
      </c>
      <c r="F61" s="311"/>
    </row>
    <row r="62" spans="1:6" s="62" customFormat="1" ht="15">
      <c r="A62" s="272">
        <v>4440</v>
      </c>
      <c r="B62" s="40" t="s">
        <v>19</v>
      </c>
      <c r="C62" s="114"/>
      <c r="D62" s="324"/>
      <c r="E62" s="53"/>
      <c r="F62" s="311">
        <v>4500</v>
      </c>
    </row>
    <row r="63" spans="1:6" s="62" customFormat="1" ht="31.5" customHeight="1">
      <c r="A63" s="272">
        <v>4740</v>
      </c>
      <c r="B63" s="40" t="s">
        <v>22</v>
      </c>
      <c r="C63" s="114"/>
      <c r="D63" s="324"/>
      <c r="E63" s="53">
        <v>2000</v>
      </c>
      <c r="F63" s="311"/>
    </row>
    <row r="64" spans="1:6" s="62" customFormat="1" ht="32.25" customHeight="1">
      <c r="A64" s="293">
        <v>6050</v>
      </c>
      <c r="B64" s="350" t="s">
        <v>46</v>
      </c>
      <c r="C64" s="295"/>
      <c r="D64" s="325"/>
      <c r="E64" s="296"/>
      <c r="F64" s="531">
        <v>13950</v>
      </c>
    </row>
    <row r="65" spans="1:6" s="62" customFormat="1" ht="28.5">
      <c r="A65" s="474">
        <v>80103</v>
      </c>
      <c r="B65" s="482" t="s">
        <v>163</v>
      </c>
      <c r="C65" s="476"/>
      <c r="D65" s="483"/>
      <c r="E65" s="478">
        <f>SUM(E66:E73)</f>
        <v>1630</v>
      </c>
      <c r="F65" s="484">
        <f>SUM(F66:F73)</f>
        <v>82150</v>
      </c>
    </row>
    <row r="66" spans="1:6" s="62" customFormat="1" ht="15">
      <c r="A66" s="272">
        <v>4010</v>
      </c>
      <c r="B66" s="415" t="s">
        <v>28</v>
      </c>
      <c r="C66" s="114"/>
      <c r="D66" s="324"/>
      <c r="E66" s="53"/>
      <c r="F66" s="311">
        <v>55220</v>
      </c>
    </row>
    <row r="67" spans="1:6" s="62" customFormat="1" ht="15">
      <c r="A67" s="272">
        <v>4040</v>
      </c>
      <c r="B67" s="415" t="s">
        <v>17</v>
      </c>
      <c r="C67" s="114"/>
      <c r="D67" s="324"/>
      <c r="E67" s="53">
        <v>130</v>
      </c>
      <c r="F67" s="311"/>
    </row>
    <row r="68" spans="1:6" s="62" customFormat="1" ht="15">
      <c r="A68" s="272">
        <v>4110</v>
      </c>
      <c r="B68" s="415" t="s">
        <v>160</v>
      </c>
      <c r="C68" s="114"/>
      <c r="D68" s="324"/>
      <c r="E68" s="53"/>
      <c r="F68" s="311">
        <v>8660</v>
      </c>
    </row>
    <row r="69" spans="1:6" s="62" customFormat="1" ht="15">
      <c r="A69" s="272">
        <v>4120</v>
      </c>
      <c r="B69" s="415" t="s">
        <v>58</v>
      </c>
      <c r="C69" s="114"/>
      <c r="D69" s="324"/>
      <c r="E69" s="53"/>
      <c r="F69" s="311">
        <v>1310</v>
      </c>
    </row>
    <row r="70" spans="1:6" s="62" customFormat="1" ht="15">
      <c r="A70" s="272">
        <v>4210</v>
      </c>
      <c r="B70" s="415" t="s">
        <v>66</v>
      </c>
      <c r="C70" s="114"/>
      <c r="D70" s="324"/>
      <c r="E70" s="53"/>
      <c r="F70" s="311">
        <v>13500</v>
      </c>
    </row>
    <row r="71" spans="1:6" s="62" customFormat="1" ht="30">
      <c r="A71" s="272">
        <v>4240</v>
      </c>
      <c r="B71" s="40" t="s">
        <v>112</v>
      </c>
      <c r="C71" s="114"/>
      <c r="D71" s="324"/>
      <c r="E71" s="53">
        <v>1500</v>
      </c>
      <c r="F71" s="311"/>
    </row>
    <row r="72" spans="1:6" s="62" customFormat="1" ht="15">
      <c r="A72" s="272">
        <v>4270</v>
      </c>
      <c r="B72" s="62" t="s">
        <v>36</v>
      </c>
      <c r="C72" s="114"/>
      <c r="D72" s="324"/>
      <c r="E72" s="53"/>
      <c r="F72" s="311">
        <v>2500</v>
      </c>
    </row>
    <row r="73" spans="1:6" s="62" customFormat="1" ht="15">
      <c r="A73" s="272">
        <v>4440</v>
      </c>
      <c r="B73" s="40" t="s">
        <v>19</v>
      </c>
      <c r="C73" s="114"/>
      <c r="D73" s="324"/>
      <c r="E73" s="53"/>
      <c r="F73" s="311">
        <v>960</v>
      </c>
    </row>
    <row r="74" spans="1:6" s="66" customFormat="1" ht="18" customHeight="1">
      <c r="A74" s="275">
        <v>80110</v>
      </c>
      <c r="B74" s="65" t="s">
        <v>110</v>
      </c>
      <c r="C74" s="112"/>
      <c r="D74" s="331"/>
      <c r="E74" s="48">
        <f>SUM(E75:E83)</f>
        <v>35944</v>
      </c>
      <c r="F74" s="310">
        <f>SUM(F75:F83)</f>
        <v>57150</v>
      </c>
    </row>
    <row r="75" spans="1:6" s="33" customFormat="1" ht="29.25" customHeight="1">
      <c r="A75" s="421">
        <v>3020</v>
      </c>
      <c r="B75" s="415" t="s">
        <v>26</v>
      </c>
      <c r="C75" s="422"/>
      <c r="D75" s="423"/>
      <c r="E75" s="435"/>
      <c r="F75" s="481">
        <v>36500</v>
      </c>
    </row>
    <row r="76" spans="1:6" s="33" customFormat="1" ht="18" customHeight="1">
      <c r="A76" s="421">
        <v>4040</v>
      </c>
      <c r="B76" s="415" t="s">
        <v>17</v>
      </c>
      <c r="C76" s="422"/>
      <c r="D76" s="423"/>
      <c r="E76" s="435">
        <v>23820</v>
      </c>
      <c r="F76" s="481"/>
    </row>
    <row r="77" spans="1:6" s="33" customFormat="1" ht="18" customHeight="1">
      <c r="A77" s="421">
        <v>4210</v>
      </c>
      <c r="B77" s="415" t="s">
        <v>66</v>
      </c>
      <c r="C77" s="422"/>
      <c r="D77" s="423"/>
      <c r="E77" s="435"/>
      <c r="F77" s="481">
        <v>7000</v>
      </c>
    </row>
    <row r="78" spans="1:6" s="33" customFormat="1" ht="15">
      <c r="A78" s="421">
        <v>4300</v>
      </c>
      <c r="B78" s="415" t="s">
        <v>20</v>
      </c>
      <c r="C78" s="422"/>
      <c r="D78" s="423"/>
      <c r="E78" s="435">
        <v>2624</v>
      </c>
      <c r="F78" s="481">
        <v>3000</v>
      </c>
    </row>
    <row r="79" spans="1:6" s="33" customFormat="1" ht="30">
      <c r="A79" s="421">
        <v>4370</v>
      </c>
      <c r="B79" s="40" t="s">
        <v>30</v>
      </c>
      <c r="C79" s="422"/>
      <c r="D79" s="423"/>
      <c r="E79" s="435">
        <v>500</v>
      </c>
      <c r="F79" s="481"/>
    </row>
    <row r="80" spans="1:6" s="33" customFormat="1" ht="30">
      <c r="A80" s="421">
        <v>4390</v>
      </c>
      <c r="B80" s="40" t="s">
        <v>143</v>
      </c>
      <c r="C80" s="422"/>
      <c r="D80" s="423"/>
      <c r="E80" s="435">
        <v>8500</v>
      </c>
      <c r="F80" s="481"/>
    </row>
    <row r="81" spans="1:6" s="33" customFormat="1" ht="32.25" customHeight="1">
      <c r="A81" s="421">
        <v>4740</v>
      </c>
      <c r="B81" s="40" t="s">
        <v>22</v>
      </c>
      <c r="C81" s="422"/>
      <c r="D81" s="423"/>
      <c r="E81" s="435">
        <v>500</v>
      </c>
      <c r="F81" s="481"/>
    </row>
    <row r="82" spans="1:6" s="33" customFormat="1" ht="28.5" customHeight="1">
      <c r="A82" s="421">
        <v>4750</v>
      </c>
      <c r="B82" s="415" t="s">
        <v>23</v>
      </c>
      <c r="C82" s="422"/>
      <c r="D82" s="423"/>
      <c r="E82" s="435"/>
      <c r="F82" s="481">
        <v>7800</v>
      </c>
    </row>
    <row r="83" spans="1:6" s="33" customFormat="1" ht="16.5" customHeight="1">
      <c r="A83" s="421">
        <v>6050</v>
      </c>
      <c r="B83" s="40" t="s">
        <v>46</v>
      </c>
      <c r="C83" s="422"/>
      <c r="D83" s="423"/>
      <c r="E83" s="435"/>
      <c r="F83" s="481">
        <v>2850</v>
      </c>
    </row>
    <row r="84" spans="1:6" s="427" customFormat="1" ht="19.5" customHeight="1">
      <c r="A84" s="474">
        <v>80146</v>
      </c>
      <c r="B84" s="482" t="s">
        <v>164</v>
      </c>
      <c r="C84" s="476"/>
      <c r="D84" s="483"/>
      <c r="E84" s="478">
        <f>E85</f>
        <v>500</v>
      </c>
      <c r="F84" s="484"/>
    </row>
    <row r="85" spans="1:6" s="33" customFormat="1" ht="17.25" customHeight="1">
      <c r="A85" s="421">
        <v>4040</v>
      </c>
      <c r="B85" s="415" t="s">
        <v>17</v>
      </c>
      <c r="C85" s="422"/>
      <c r="D85" s="423"/>
      <c r="E85" s="435">
        <v>500</v>
      </c>
      <c r="F85" s="481"/>
    </row>
    <row r="86" spans="1:7" s="62" customFormat="1" ht="15">
      <c r="A86" s="275">
        <v>80195</v>
      </c>
      <c r="B86" s="276" t="s">
        <v>34</v>
      </c>
      <c r="C86" s="112"/>
      <c r="D86" s="343">
        <f>D87</f>
        <v>111000</v>
      </c>
      <c r="E86" s="48">
        <f>E88+E91+E98</f>
        <v>75869</v>
      </c>
      <c r="F86" s="310">
        <f>F89+F90+F91+F98</f>
        <v>125082</v>
      </c>
      <c r="G86" s="491"/>
    </row>
    <row r="87" spans="1:6" s="62" customFormat="1" ht="32.25" customHeight="1">
      <c r="A87" s="272">
        <v>2030</v>
      </c>
      <c r="B87" s="309" t="s">
        <v>126</v>
      </c>
      <c r="C87" s="114"/>
      <c r="D87" s="344">
        <v>111000</v>
      </c>
      <c r="E87" s="53"/>
      <c r="F87" s="311"/>
    </row>
    <row r="88" spans="1:6" s="62" customFormat="1" ht="15">
      <c r="A88" s="421">
        <v>4010</v>
      </c>
      <c r="B88" s="415" t="s">
        <v>28</v>
      </c>
      <c r="C88" s="422"/>
      <c r="D88" s="423"/>
      <c r="E88" s="435">
        <v>73840</v>
      </c>
      <c r="F88" s="481"/>
    </row>
    <row r="89" spans="1:6" s="62" customFormat="1" ht="15">
      <c r="A89" s="272">
        <v>4300</v>
      </c>
      <c r="B89" s="309" t="s">
        <v>20</v>
      </c>
      <c r="C89" s="114"/>
      <c r="D89" s="332"/>
      <c r="E89" s="53"/>
      <c r="F89" s="311">
        <v>111000</v>
      </c>
    </row>
    <row r="90" spans="1:6" s="62" customFormat="1" ht="16.5" customHeight="1">
      <c r="A90" s="421">
        <v>4440</v>
      </c>
      <c r="B90" s="40" t="s">
        <v>19</v>
      </c>
      <c r="C90" s="422"/>
      <c r="D90" s="423"/>
      <c r="E90" s="435"/>
      <c r="F90" s="481">
        <v>7700</v>
      </c>
    </row>
    <row r="91" spans="1:6" s="248" customFormat="1" ht="29.25" customHeight="1">
      <c r="A91" s="277"/>
      <c r="B91" s="488" t="s">
        <v>111</v>
      </c>
      <c r="C91" s="489"/>
      <c r="D91" s="490"/>
      <c r="E91" s="522">
        <f>SUM(E92:E97)</f>
        <v>1279</v>
      </c>
      <c r="F91" s="523">
        <f>SUM(F92:F97)</f>
        <v>4132</v>
      </c>
    </row>
    <row r="92" spans="1:6" s="62" customFormat="1" ht="15">
      <c r="A92" s="272">
        <v>4215</v>
      </c>
      <c r="B92" s="306" t="s">
        <v>66</v>
      </c>
      <c r="C92" s="114"/>
      <c r="D92" s="324"/>
      <c r="E92" s="53">
        <v>244</v>
      </c>
      <c r="F92" s="311"/>
    </row>
    <row r="93" spans="1:6" s="62" customFormat="1" ht="30">
      <c r="A93" s="272">
        <v>4245</v>
      </c>
      <c r="B93" s="40" t="s">
        <v>112</v>
      </c>
      <c r="C93" s="114"/>
      <c r="D93" s="324"/>
      <c r="E93" s="53"/>
      <c r="F93" s="311">
        <v>1264</v>
      </c>
    </row>
    <row r="94" spans="1:6" s="62" customFormat="1" ht="15">
      <c r="A94" s="272">
        <v>4305</v>
      </c>
      <c r="B94" s="40" t="s">
        <v>20</v>
      </c>
      <c r="C94" s="114"/>
      <c r="D94" s="324"/>
      <c r="E94" s="53">
        <v>1035</v>
      </c>
      <c r="F94" s="311"/>
    </row>
    <row r="95" spans="1:6" s="62" customFormat="1" ht="15">
      <c r="A95" s="272">
        <v>4425</v>
      </c>
      <c r="B95" s="40" t="s">
        <v>113</v>
      </c>
      <c r="C95" s="114"/>
      <c r="D95" s="324"/>
      <c r="E95" s="53"/>
      <c r="F95" s="311">
        <v>2527</v>
      </c>
    </row>
    <row r="96" spans="1:6" s="62" customFormat="1" ht="15">
      <c r="A96" s="293">
        <v>4435</v>
      </c>
      <c r="B96" s="350" t="s">
        <v>74</v>
      </c>
      <c r="C96" s="295"/>
      <c r="D96" s="325"/>
      <c r="E96" s="296"/>
      <c r="F96" s="531">
        <v>297</v>
      </c>
    </row>
    <row r="97" spans="1:6" s="62" customFormat="1" ht="31.5" customHeight="1">
      <c r="A97" s="258">
        <v>4755</v>
      </c>
      <c r="B97" s="94" t="s">
        <v>23</v>
      </c>
      <c r="C97" s="260"/>
      <c r="D97" s="323"/>
      <c r="E97" s="265"/>
      <c r="F97" s="308">
        <v>44</v>
      </c>
    </row>
    <row r="98" spans="1:6" s="62" customFormat="1" ht="29.25" customHeight="1">
      <c r="A98" s="272"/>
      <c r="B98" s="485" t="s">
        <v>165</v>
      </c>
      <c r="C98" s="466"/>
      <c r="D98" s="486"/>
      <c r="E98" s="522">
        <f>E101</f>
        <v>750</v>
      </c>
      <c r="F98" s="523">
        <f>F99+F100</f>
        <v>2250</v>
      </c>
    </row>
    <row r="99" spans="1:6" s="62" customFormat="1" ht="15.75" customHeight="1">
      <c r="A99" s="421">
        <v>4210</v>
      </c>
      <c r="B99" s="415" t="s">
        <v>66</v>
      </c>
      <c r="C99" s="422"/>
      <c r="D99" s="423"/>
      <c r="E99" s="435"/>
      <c r="F99" s="481">
        <v>1500</v>
      </c>
    </row>
    <row r="100" spans="1:6" s="62" customFormat="1" ht="17.25" customHeight="1">
      <c r="A100" s="421">
        <v>4350</v>
      </c>
      <c r="B100" s="415" t="s">
        <v>168</v>
      </c>
      <c r="C100" s="422"/>
      <c r="D100" s="423"/>
      <c r="E100" s="435"/>
      <c r="F100" s="481">
        <v>750</v>
      </c>
    </row>
    <row r="101" spans="1:6" s="62" customFormat="1" ht="29.25" customHeight="1" thickBot="1">
      <c r="A101" s="424">
        <v>4750</v>
      </c>
      <c r="B101" s="415" t="s">
        <v>23</v>
      </c>
      <c r="C101" s="425"/>
      <c r="D101" s="426"/>
      <c r="E101" s="436">
        <v>750</v>
      </c>
      <c r="F101" s="487"/>
    </row>
    <row r="102" spans="1:6" s="33" customFormat="1" ht="21.75" customHeight="1" thickBot="1" thickTop="1">
      <c r="A102" s="345">
        <v>851</v>
      </c>
      <c r="B102" s="274" t="s">
        <v>129</v>
      </c>
      <c r="C102" s="346" t="s">
        <v>50</v>
      </c>
      <c r="D102" s="347"/>
      <c r="E102" s="348">
        <f>E103</f>
        <v>12508</v>
      </c>
      <c r="F102" s="349">
        <f>F103</f>
        <v>12508</v>
      </c>
    </row>
    <row r="103" spans="1:6" s="33" customFormat="1" ht="20.25" customHeight="1" thickTop="1">
      <c r="A103" s="34">
        <v>85195</v>
      </c>
      <c r="B103" s="35" t="s">
        <v>34</v>
      </c>
      <c r="C103" s="36"/>
      <c r="D103" s="335"/>
      <c r="E103" s="37">
        <f>E104+E105</f>
        <v>12508</v>
      </c>
      <c r="F103" s="61">
        <f>F104+F105</f>
        <v>12508</v>
      </c>
    </row>
    <row r="104" spans="1:6" s="62" customFormat="1" ht="24.75" customHeight="1">
      <c r="A104" s="39">
        <v>4300</v>
      </c>
      <c r="B104" s="415" t="s">
        <v>182</v>
      </c>
      <c r="C104" s="260"/>
      <c r="D104" s="324"/>
      <c r="E104" s="53">
        <v>12508</v>
      </c>
      <c r="F104" s="54"/>
    </row>
    <row r="105" spans="1:6" s="62" customFormat="1" ht="36" customHeight="1" thickBot="1">
      <c r="A105" s="39">
        <v>6050</v>
      </c>
      <c r="B105" s="416" t="s">
        <v>183</v>
      </c>
      <c r="C105" s="114"/>
      <c r="D105" s="324"/>
      <c r="E105" s="53"/>
      <c r="F105" s="54">
        <v>12508</v>
      </c>
    </row>
    <row r="106" spans="1:6" s="33" customFormat="1" ht="21.75" customHeight="1" thickBot="1" thickTop="1">
      <c r="A106" s="28">
        <v>852</v>
      </c>
      <c r="B106" s="35" t="s">
        <v>15</v>
      </c>
      <c r="C106" s="30" t="s">
        <v>50</v>
      </c>
      <c r="D106" s="334"/>
      <c r="E106" s="31">
        <f>E107+E112+E126+E133+E135+E140</f>
        <v>55494</v>
      </c>
      <c r="F106" s="283">
        <f>F107+F112+F126+F133+F135+F140</f>
        <v>55494</v>
      </c>
    </row>
    <row r="107" spans="1:6" s="33" customFormat="1" ht="19.5" customHeight="1" thickTop="1">
      <c r="A107" s="34">
        <v>85201</v>
      </c>
      <c r="B107" s="35" t="s">
        <v>16</v>
      </c>
      <c r="C107" s="36"/>
      <c r="D107" s="335"/>
      <c r="E107" s="37">
        <f>SUM(E108:E111)</f>
        <v>2514</v>
      </c>
      <c r="F107" s="61">
        <f>SUM(F108:F111)</f>
        <v>2514</v>
      </c>
    </row>
    <row r="108" spans="1:6" s="62" customFormat="1" ht="16.5" customHeight="1">
      <c r="A108" s="39">
        <v>4040</v>
      </c>
      <c r="B108" s="267" t="s">
        <v>17</v>
      </c>
      <c r="C108" s="260"/>
      <c r="D108" s="324"/>
      <c r="E108" s="53">
        <v>185</v>
      </c>
      <c r="F108" s="54"/>
    </row>
    <row r="109" spans="1:6" s="62" customFormat="1" ht="15.75" customHeight="1">
      <c r="A109" s="39">
        <v>4280</v>
      </c>
      <c r="B109" s="267" t="s">
        <v>18</v>
      </c>
      <c r="C109" s="114"/>
      <c r="D109" s="324"/>
      <c r="E109" s="53"/>
      <c r="F109" s="54">
        <v>100</v>
      </c>
    </row>
    <row r="110" spans="1:6" s="62" customFormat="1" ht="15.75" customHeight="1">
      <c r="A110" s="39">
        <v>4300</v>
      </c>
      <c r="B110" s="267" t="s">
        <v>20</v>
      </c>
      <c r="C110" s="114"/>
      <c r="D110" s="324"/>
      <c r="E110" s="53">
        <v>2329</v>
      </c>
      <c r="F110" s="54"/>
    </row>
    <row r="111" spans="1:6" s="62" customFormat="1" ht="15.75" customHeight="1">
      <c r="A111" s="39">
        <v>4440</v>
      </c>
      <c r="B111" s="267" t="s">
        <v>19</v>
      </c>
      <c r="C111" s="114"/>
      <c r="D111" s="324"/>
      <c r="E111" s="53"/>
      <c r="F111" s="54">
        <v>2414</v>
      </c>
    </row>
    <row r="112" spans="1:6" s="66" customFormat="1" ht="19.5" customHeight="1">
      <c r="A112" s="64">
        <v>85203</v>
      </c>
      <c r="B112" s="268" t="s">
        <v>21</v>
      </c>
      <c r="C112" s="112"/>
      <c r="D112" s="331"/>
      <c r="E112" s="48">
        <f>E113+E118</f>
        <v>2780</v>
      </c>
      <c r="F112" s="49">
        <f>F113+F118</f>
        <v>2780</v>
      </c>
    </row>
    <row r="113" spans="1:6" s="73" customFormat="1" ht="17.25" customHeight="1">
      <c r="A113" s="69"/>
      <c r="B113" s="269" t="s">
        <v>137</v>
      </c>
      <c r="C113" s="171"/>
      <c r="D113" s="336"/>
      <c r="E113" s="71">
        <f>SUM(E114:E117)</f>
        <v>300</v>
      </c>
      <c r="F113" s="72">
        <f>SUM(F114:F117)</f>
        <v>300</v>
      </c>
    </row>
    <row r="114" spans="1:6" s="62" customFormat="1" ht="15.75" customHeight="1">
      <c r="A114" s="39">
        <v>4040</v>
      </c>
      <c r="B114" s="267" t="s">
        <v>17</v>
      </c>
      <c r="C114" s="114"/>
      <c r="D114" s="324"/>
      <c r="E114" s="53">
        <v>110</v>
      </c>
      <c r="F114" s="54"/>
    </row>
    <row r="115" spans="1:6" s="62" customFormat="1" ht="18.75" customHeight="1">
      <c r="A115" s="39">
        <v>4280</v>
      </c>
      <c r="B115" s="267" t="s">
        <v>18</v>
      </c>
      <c r="C115" s="114"/>
      <c r="D115" s="324"/>
      <c r="E115" s="53"/>
      <c r="F115" s="54">
        <v>100</v>
      </c>
    </row>
    <row r="116" spans="1:6" s="62" customFormat="1" ht="17.25" customHeight="1">
      <c r="A116" s="39">
        <v>4300</v>
      </c>
      <c r="B116" s="267" t="s">
        <v>20</v>
      </c>
      <c r="C116" s="114"/>
      <c r="D116" s="324"/>
      <c r="E116" s="53">
        <v>190</v>
      </c>
      <c r="F116" s="54"/>
    </row>
    <row r="117" spans="1:6" s="62" customFormat="1" ht="33" customHeight="1">
      <c r="A117" s="63">
        <v>4740</v>
      </c>
      <c r="B117" s="267" t="s">
        <v>22</v>
      </c>
      <c r="C117" s="114"/>
      <c r="D117" s="324"/>
      <c r="E117" s="53"/>
      <c r="F117" s="54">
        <v>200</v>
      </c>
    </row>
    <row r="118" spans="1:6" s="73" customFormat="1" ht="18.75" customHeight="1">
      <c r="A118" s="69"/>
      <c r="B118" s="269" t="s">
        <v>136</v>
      </c>
      <c r="C118" s="171"/>
      <c r="D118" s="336"/>
      <c r="E118" s="71">
        <f>SUM(E119:E125)</f>
        <v>2480</v>
      </c>
      <c r="F118" s="72">
        <f>SUM(F119:F125)</f>
        <v>2480</v>
      </c>
    </row>
    <row r="119" spans="1:6" s="62" customFormat="1" ht="30" customHeight="1">
      <c r="A119" s="63">
        <v>3020</v>
      </c>
      <c r="B119" s="267" t="s">
        <v>26</v>
      </c>
      <c r="C119" s="114"/>
      <c r="D119" s="324"/>
      <c r="E119" s="53"/>
      <c r="F119" s="54">
        <v>500</v>
      </c>
    </row>
    <row r="120" spans="1:6" s="62" customFormat="1" ht="15" customHeight="1">
      <c r="A120" s="39">
        <v>4040</v>
      </c>
      <c r="B120" s="267" t="s">
        <v>17</v>
      </c>
      <c r="C120" s="114"/>
      <c r="D120" s="324"/>
      <c r="E120" s="53">
        <v>960</v>
      </c>
      <c r="F120" s="54"/>
    </row>
    <row r="121" spans="1:6" s="62" customFormat="1" ht="18.75" customHeight="1">
      <c r="A121" s="39">
        <v>4280</v>
      </c>
      <c r="B121" s="267" t="s">
        <v>18</v>
      </c>
      <c r="C121" s="114"/>
      <c r="D121" s="324"/>
      <c r="E121" s="53"/>
      <c r="F121" s="54">
        <v>100</v>
      </c>
    </row>
    <row r="122" spans="1:6" s="62" customFormat="1" ht="31.5" customHeight="1">
      <c r="A122" s="63">
        <v>4290</v>
      </c>
      <c r="B122" s="267" t="s">
        <v>25</v>
      </c>
      <c r="C122" s="114"/>
      <c r="D122" s="324"/>
      <c r="E122" s="53"/>
      <c r="F122" s="54">
        <v>1000</v>
      </c>
    </row>
    <row r="123" spans="1:6" s="62" customFormat="1" ht="18.75" customHeight="1">
      <c r="A123" s="39">
        <v>4300</v>
      </c>
      <c r="B123" s="267" t="s">
        <v>20</v>
      </c>
      <c r="C123" s="114"/>
      <c r="D123" s="324"/>
      <c r="E123" s="53">
        <v>1520</v>
      </c>
      <c r="F123" s="54"/>
    </row>
    <row r="124" spans="1:6" s="62" customFormat="1" ht="30" customHeight="1">
      <c r="A124" s="63">
        <v>4360</v>
      </c>
      <c r="B124" s="267" t="s">
        <v>24</v>
      </c>
      <c r="C124" s="114"/>
      <c r="D124" s="324"/>
      <c r="E124" s="53"/>
      <c r="F124" s="54">
        <v>200</v>
      </c>
    </row>
    <row r="125" spans="1:6" s="62" customFormat="1" ht="31.5" customHeight="1">
      <c r="A125" s="359">
        <v>4750</v>
      </c>
      <c r="B125" s="351" t="s">
        <v>23</v>
      </c>
      <c r="C125" s="295"/>
      <c r="D125" s="325"/>
      <c r="E125" s="296"/>
      <c r="F125" s="352">
        <v>680</v>
      </c>
    </row>
    <row r="126" spans="1:6" s="66" customFormat="1" ht="18.75" customHeight="1">
      <c r="A126" s="64">
        <v>85219</v>
      </c>
      <c r="B126" s="268" t="s">
        <v>27</v>
      </c>
      <c r="C126" s="112"/>
      <c r="D126" s="331"/>
      <c r="E126" s="48">
        <f>SUM(E127:E132)</f>
        <v>18200</v>
      </c>
      <c r="F126" s="49">
        <f>SUM(F127:F132)</f>
        <v>35500</v>
      </c>
    </row>
    <row r="127" spans="1:6" s="62" customFormat="1" ht="29.25" customHeight="1">
      <c r="A127" s="63">
        <v>3020</v>
      </c>
      <c r="B127" s="267" t="s">
        <v>26</v>
      </c>
      <c r="C127" s="114"/>
      <c r="D127" s="324"/>
      <c r="E127" s="53">
        <v>5000</v>
      </c>
      <c r="F127" s="54"/>
    </row>
    <row r="128" spans="1:6" s="62" customFormat="1" ht="16.5" customHeight="1">
      <c r="A128" s="63">
        <v>4010</v>
      </c>
      <c r="B128" s="267" t="s">
        <v>28</v>
      </c>
      <c r="C128" s="114"/>
      <c r="D128" s="324"/>
      <c r="E128" s="53">
        <v>6240</v>
      </c>
      <c r="F128" s="54"/>
    </row>
    <row r="129" spans="1:6" s="62" customFormat="1" ht="17.25" customHeight="1">
      <c r="A129" s="63">
        <v>4140</v>
      </c>
      <c r="B129" s="267" t="s">
        <v>29</v>
      </c>
      <c r="C129" s="114"/>
      <c r="D129" s="324"/>
      <c r="E129" s="53"/>
      <c r="F129" s="54">
        <v>23500</v>
      </c>
    </row>
    <row r="130" spans="1:6" s="62" customFormat="1" ht="16.5" customHeight="1">
      <c r="A130" s="39">
        <v>4280</v>
      </c>
      <c r="B130" s="267" t="s">
        <v>18</v>
      </c>
      <c r="C130" s="114"/>
      <c r="D130" s="324"/>
      <c r="E130" s="53"/>
      <c r="F130" s="54">
        <v>2000</v>
      </c>
    </row>
    <row r="131" spans="1:6" s="62" customFormat="1" ht="29.25" customHeight="1">
      <c r="A131" s="63">
        <v>4370</v>
      </c>
      <c r="B131" s="267" t="s">
        <v>30</v>
      </c>
      <c r="C131" s="114"/>
      <c r="D131" s="324"/>
      <c r="E131" s="53">
        <v>6960</v>
      </c>
      <c r="F131" s="54"/>
    </row>
    <row r="132" spans="1:6" s="62" customFormat="1" ht="30" customHeight="1">
      <c r="A132" s="359">
        <v>4750</v>
      </c>
      <c r="B132" s="351" t="s">
        <v>23</v>
      </c>
      <c r="C132" s="295"/>
      <c r="D132" s="325"/>
      <c r="E132" s="296"/>
      <c r="F132" s="352">
        <v>10000</v>
      </c>
    </row>
    <row r="133" spans="1:6" s="62" customFormat="1" ht="44.25" customHeight="1">
      <c r="A133" s="64">
        <v>85220</v>
      </c>
      <c r="B133" s="268" t="s">
        <v>179</v>
      </c>
      <c r="C133" s="112"/>
      <c r="D133" s="331"/>
      <c r="E133" s="48">
        <f>E134</f>
        <v>20000</v>
      </c>
      <c r="F133" s="49"/>
    </row>
    <row r="134" spans="1:6" s="62" customFormat="1" ht="18.75" customHeight="1">
      <c r="A134" s="39">
        <v>4300</v>
      </c>
      <c r="B134" s="267" t="s">
        <v>20</v>
      </c>
      <c r="C134" s="114"/>
      <c r="D134" s="324"/>
      <c r="E134" s="53">
        <v>20000</v>
      </c>
      <c r="F134" s="54"/>
    </row>
    <row r="135" spans="1:6" s="66" customFormat="1" ht="31.5" customHeight="1">
      <c r="A135" s="64">
        <v>85228</v>
      </c>
      <c r="B135" s="268" t="s">
        <v>31</v>
      </c>
      <c r="C135" s="112"/>
      <c r="D135" s="331"/>
      <c r="E135" s="48">
        <f>SUM(E136:E139)</f>
        <v>12000</v>
      </c>
      <c r="F135" s="49">
        <f>SUM(F136:F139)</f>
        <v>12700</v>
      </c>
    </row>
    <row r="136" spans="1:6" s="62" customFormat="1" ht="28.5" customHeight="1">
      <c r="A136" s="63">
        <v>3020</v>
      </c>
      <c r="B136" s="267" t="s">
        <v>26</v>
      </c>
      <c r="C136" s="114"/>
      <c r="D136" s="324"/>
      <c r="E136" s="53">
        <v>5000</v>
      </c>
      <c r="F136" s="54"/>
    </row>
    <row r="137" spans="1:6" s="62" customFormat="1" ht="17.25" customHeight="1">
      <c r="A137" s="63">
        <v>4170</v>
      </c>
      <c r="B137" s="267" t="s">
        <v>32</v>
      </c>
      <c r="C137" s="114"/>
      <c r="D137" s="324"/>
      <c r="E137" s="53">
        <v>7000</v>
      </c>
      <c r="F137" s="54"/>
    </row>
    <row r="138" spans="1:6" s="62" customFormat="1" ht="16.5" customHeight="1">
      <c r="A138" s="39">
        <v>4280</v>
      </c>
      <c r="B138" s="267" t="s">
        <v>18</v>
      </c>
      <c r="C138" s="114"/>
      <c r="D138" s="324"/>
      <c r="E138" s="53"/>
      <c r="F138" s="54">
        <v>700</v>
      </c>
    </row>
    <row r="139" spans="1:6" s="62" customFormat="1" ht="19.5" customHeight="1">
      <c r="A139" s="63">
        <v>4410</v>
      </c>
      <c r="B139" s="267" t="s">
        <v>33</v>
      </c>
      <c r="C139" s="114"/>
      <c r="D139" s="324"/>
      <c r="E139" s="53"/>
      <c r="F139" s="54">
        <v>12000</v>
      </c>
    </row>
    <row r="140" spans="1:6" s="62" customFormat="1" ht="19.5" customHeight="1">
      <c r="A140" s="64">
        <v>85295</v>
      </c>
      <c r="B140" s="268" t="s">
        <v>34</v>
      </c>
      <c r="C140" s="112"/>
      <c r="D140" s="331"/>
      <c r="E140" s="48"/>
      <c r="F140" s="49">
        <f>F141</f>
        <v>2000</v>
      </c>
    </row>
    <row r="141" spans="1:6" s="62" customFormat="1" ht="18" customHeight="1" thickBot="1">
      <c r="A141" s="63">
        <v>3110</v>
      </c>
      <c r="B141" s="267" t="s">
        <v>35</v>
      </c>
      <c r="C141" s="114"/>
      <c r="D141" s="324"/>
      <c r="E141" s="53"/>
      <c r="F141" s="54">
        <v>2000</v>
      </c>
    </row>
    <row r="142" spans="1:6" s="427" customFormat="1" ht="30.75" customHeight="1" thickBot="1" thickTop="1">
      <c r="A142" s="492">
        <v>854</v>
      </c>
      <c r="B142" s="493" t="s">
        <v>59</v>
      </c>
      <c r="C142" s="30" t="s">
        <v>44</v>
      </c>
      <c r="D142" s="334"/>
      <c r="E142" s="431">
        <f>E143+E146+E148+E155</f>
        <v>24210</v>
      </c>
      <c r="F142" s="470">
        <f>F143+F146+F148+F155</f>
        <v>24210</v>
      </c>
    </row>
    <row r="143" spans="1:6" s="427" customFormat="1" ht="18.75" customHeight="1" thickTop="1">
      <c r="A143" s="494">
        <v>85401</v>
      </c>
      <c r="B143" s="495" t="s">
        <v>166</v>
      </c>
      <c r="C143" s="36"/>
      <c r="D143" s="335"/>
      <c r="E143" s="433">
        <f>E144</f>
        <v>3700</v>
      </c>
      <c r="F143" s="471">
        <f>F145</f>
        <v>150</v>
      </c>
    </row>
    <row r="144" spans="1:6" s="62" customFormat="1" ht="18.75" customHeight="1">
      <c r="A144" s="63">
        <v>4040</v>
      </c>
      <c r="B144" s="267" t="s">
        <v>17</v>
      </c>
      <c r="C144" s="114"/>
      <c r="D144" s="324"/>
      <c r="E144" s="53">
        <v>3700</v>
      </c>
      <c r="F144" s="54"/>
    </row>
    <row r="145" spans="1:6" s="62" customFormat="1" ht="17.25" customHeight="1">
      <c r="A145" s="63">
        <v>4440</v>
      </c>
      <c r="B145" s="267" t="s">
        <v>19</v>
      </c>
      <c r="C145" s="114"/>
      <c r="D145" s="324"/>
      <c r="E145" s="53"/>
      <c r="F145" s="54">
        <v>150</v>
      </c>
    </row>
    <row r="146" spans="1:6" s="62" customFormat="1" ht="19.5" customHeight="1">
      <c r="A146" s="496">
        <v>85415</v>
      </c>
      <c r="B146" s="497" t="s">
        <v>61</v>
      </c>
      <c r="C146" s="476"/>
      <c r="D146" s="483"/>
      <c r="E146" s="478">
        <f>E147</f>
        <v>13450</v>
      </c>
      <c r="F146" s="479">
        <f>F147</f>
        <v>13450</v>
      </c>
    </row>
    <row r="147" spans="1:6" s="62" customFormat="1" ht="18.75" customHeight="1">
      <c r="A147" s="63">
        <v>3240</v>
      </c>
      <c r="B147" s="267" t="s">
        <v>65</v>
      </c>
      <c r="C147" s="114"/>
      <c r="D147" s="324"/>
      <c r="E147" s="53">
        <v>13450</v>
      </c>
      <c r="F147" s="54">
        <v>13450</v>
      </c>
    </row>
    <row r="148" spans="1:6" s="62" customFormat="1" ht="19.5" customHeight="1">
      <c r="A148" s="496">
        <v>85417</v>
      </c>
      <c r="B148" s="497" t="s">
        <v>169</v>
      </c>
      <c r="C148" s="476"/>
      <c r="D148" s="483"/>
      <c r="E148" s="478">
        <f>SUM(E149:E154)</f>
        <v>2700</v>
      </c>
      <c r="F148" s="479">
        <f>SUM(F149:F154)</f>
        <v>7600</v>
      </c>
    </row>
    <row r="149" spans="1:6" s="62" customFormat="1" ht="18" customHeight="1">
      <c r="A149" s="63">
        <v>4010</v>
      </c>
      <c r="B149" s="415" t="s">
        <v>28</v>
      </c>
      <c r="C149" s="114"/>
      <c r="D149" s="324"/>
      <c r="E149" s="53"/>
      <c r="F149" s="54">
        <v>4050</v>
      </c>
    </row>
    <row r="150" spans="1:6" s="62" customFormat="1" ht="17.25" customHeight="1">
      <c r="A150" s="63">
        <v>4110</v>
      </c>
      <c r="B150" s="415" t="s">
        <v>160</v>
      </c>
      <c r="C150" s="114"/>
      <c r="D150" s="324"/>
      <c r="E150" s="53"/>
      <c r="F150" s="54">
        <v>900</v>
      </c>
    </row>
    <row r="151" spans="1:6" s="62" customFormat="1" ht="15.75" customHeight="1">
      <c r="A151" s="63">
        <v>4120</v>
      </c>
      <c r="B151" s="415" t="s">
        <v>167</v>
      </c>
      <c r="C151" s="114"/>
      <c r="D151" s="324"/>
      <c r="E151" s="53"/>
      <c r="F151" s="54">
        <v>50</v>
      </c>
    </row>
    <row r="152" spans="1:6" s="62" customFormat="1" ht="18.75" customHeight="1">
      <c r="A152" s="63">
        <v>4210</v>
      </c>
      <c r="B152" s="415" t="s">
        <v>66</v>
      </c>
      <c r="C152" s="114"/>
      <c r="D152" s="324"/>
      <c r="E152" s="53">
        <v>2700</v>
      </c>
      <c r="F152" s="54"/>
    </row>
    <row r="153" spans="1:6" s="62" customFormat="1" ht="16.5" customHeight="1">
      <c r="A153" s="63">
        <v>4300</v>
      </c>
      <c r="B153" s="267" t="s">
        <v>20</v>
      </c>
      <c r="C153" s="114"/>
      <c r="D153" s="324"/>
      <c r="E153" s="53"/>
      <c r="F153" s="54">
        <v>1000</v>
      </c>
    </row>
    <row r="154" spans="1:6" s="62" customFormat="1" ht="15.75" customHeight="1">
      <c r="A154" s="63">
        <v>4410</v>
      </c>
      <c r="B154" s="267" t="s">
        <v>33</v>
      </c>
      <c r="C154" s="114"/>
      <c r="D154" s="324"/>
      <c r="E154" s="53"/>
      <c r="F154" s="54">
        <v>1600</v>
      </c>
    </row>
    <row r="155" spans="1:6" s="427" customFormat="1" ht="18" customHeight="1">
      <c r="A155" s="496">
        <v>85495</v>
      </c>
      <c r="B155" s="497" t="s">
        <v>34</v>
      </c>
      <c r="C155" s="476"/>
      <c r="D155" s="483"/>
      <c r="E155" s="478">
        <f>SUM(E156:E158)</f>
        <v>4360</v>
      </c>
      <c r="F155" s="479">
        <f>F157</f>
        <v>3010</v>
      </c>
    </row>
    <row r="156" spans="1:6" s="62" customFormat="1" ht="17.25" customHeight="1">
      <c r="A156" s="532">
        <v>4010</v>
      </c>
      <c r="B156" s="533" t="s">
        <v>28</v>
      </c>
      <c r="C156" s="534"/>
      <c r="D156" s="535"/>
      <c r="E156" s="536">
        <v>4050</v>
      </c>
      <c r="F156" s="358"/>
    </row>
    <row r="157" spans="1:6" s="62" customFormat="1" ht="19.5" customHeight="1">
      <c r="A157" s="63">
        <v>4300</v>
      </c>
      <c r="B157" s="267" t="s">
        <v>20</v>
      </c>
      <c r="C157" s="114"/>
      <c r="D157" s="324"/>
      <c r="E157" s="53"/>
      <c r="F157" s="54">
        <v>3010</v>
      </c>
    </row>
    <row r="158" spans="1:6" s="62" customFormat="1" ht="17.25" customHeight="1" thickBot="1">
      <c r="A158" s="63">
        <v>4440</v>
      </c>
      <c r="B158" s="267" t="s">
        <v>19</v>
      </c>
      <c r="C158" s="114"/>
      <c r="D158" s="324"/>
      <c r="E158" s="53">
        <v>310</v>
      </c>
      <c r="F158" s="54"/>
    </row>
    <row r="159" spans="1:6" s="62" customFormat="1" ht="30" customHeight="1" thickBot="1" thickTop="1">
      <c r="A159" s="278">
        <v>900</v>
      </c>
      <c r="B159" s="279" t="s">
        <v>67</v>
      </c>
      <c r="C159" s="257" t="s">
        <v>13</v>
      </c>
      <c r="D159" s="321"/>
      <c r="E159" s="44">
        <f>E162+E160</f>
        <v>184120</v>
      </c>
      <c r="F159" s="45">
        <f>F162+F160</f>
        <v>184120</v>
      </c>
    </row>
    <row r="160" spans="1:6" s="62" customFormat="1" ht="18.75" customHeight="1" thickTop="1">
      <c r="A160" s="316">
        <v>90013</v>
      </c>
      <c r="B160" s="317" t="s">
        <v>130</v>
      </c>
      <c r="C160" s="264"/>
      <c r="D160" s="330"/>
      <c r="E160" s="37"/>
      <c r="F160" s="61">
        <f>F161</f>
        <v>20000</v>
      </c>
    </row>
    <row r="161" spans="1:6" s="62" customFormat="1" ht="13.5" customHeight="1">
      <c r="A161" s="356">
        <v>4300</v>
      </c>
      <c r="B161" s="357" t="s">
        <v>20</v>
      </c>
      <c r="C161" s="112"/>
      <c r="D161" s="331"/>
      <c r="E161" s="48"/>
      <c r="F161" s="358">
        <v>20000</v>
      </c>
    </row>
    <row r="162" spans="1:6" s="66" customFormat="1" ht="18" customHeight="1">
      <c r="A162" s="353">
        <v>90095</v>
      </c>
      <c r="B162" s="354" t="s">
        <v>34</v>
      </c>
      <c r="C162" s="290"/>
      <c r="D162" s="327"/>
      <c r="E162" s="291">
        <f>E163+E165+E167+E168</f>
        <v>184120</v>
      </c>
      <c r="F162" s="355">
        <f>F164+F166+F168</f>
        <v>164120</v>
      </c>
    </row>
    <row r="163" spans="1:6" s="33" customFormat="1" ht="17.25" customHeight="1">
      <c r="A163" s="511">
        <v>4270</v>
      </c>
      <c r="B163" s="416" t="s">
        <v>174</v>
      </c>
      <c r="C163" s="422"/>
      <c r="D163" s="423"/>
      <c r="E163" s="435">
        <v>137120</v>
      </c>
      <c r="F163" s="41"/>
    </row>
    <row r="164" spans="1:6" s="33" customFormat="1" ht="42" customHeight="1">
      <c r="A164" s="511">
        <v>6050</v>
      </c>
      <c r="B164" s="416" t="s">
        <v>173</v>
      </c>
      <c r="C164" s="422"/>
      <c r="D164" s="423"/>
      <c r="E164" s="435"/>
      <c r="F164" s="41">
        <v>137120</v>
      </c>
    </row>
    <row r="165" spans="1:6" s="33" customFormat="1" ht="18.75" customHeight="1">
      <c r="A165" s="511">
        <v>4270</v>
      </c>
      <c r="B165" s="416" t="s">
        <v>36</v>
      </c>
      <c r="C165" s="422"/>
      <c r="D165" s="423"/>
      <c r="E165" s="435">
        <v>20000</v>
      </c>
      <c r="F165" s="41"/>
    </row>
    <row r="166" spans="1:6" s="62" customFormat="1" ht="32.25" customHeight="1">
      <c r="A166" s="63">
        <v>4300</v>
      </c>
      <c r="B166" s="267" t="s">
        <v>131</v>
      </c>
      <c r="C166" s="114"/>
      <c r="D166" s="324"/>
      <c r="E166" s="53"/>
      <c r="F166" s="54">
        <v>15000</v>
      </c>
    </row>
    <row r="167" spans="1:6" s="62" customFormat="1" ht="32.25" customHeight="1">
      <c r="A167" s="63">
        <v>4300</v>
      </c>
      <c r="B167" s="267" t="s">
        <v>132</v>
      </c>
      <c r="C167" s="114"/>
      <c r="D167" s="324"/>
      <c r="E167" s="53">
        <v>15000</v>
      </c>
      <c r="F167" s="54"/>
    </row>
    <row r="168" spans="1:6" s="62" customFormat="1" ht="30.75" customHeight="1">
      <c r="A168" s="63">
        <v>6050</v>
      </c>
      <c r="B168" s="267" t="s">
        <v>114</v>
      </c>
      <c r="C168" s="114"/>
      <c r="D168" s="324"/>
      <c r="E168" s="53">
        <f>SUM(E169:E171)</f>
        <v>12000</v>
      </c>
      <c r="F168" s="54">
        <f>SUM(F169:F171)</f>
        <v>12000</v>
      </c>
    </row>
    <row r="169" spans="1:6" s="248" customFormat="1" ht="14.25" customHeight="1">
      <c r="A169" s="247"/>
      <c r="B169" s="498" t="s">
        <v>115</v>
      </c>
      <c r="C169" s="499"/>
      <c r="D169" s="500"/>
      <c r="E169" s="501"/>
      <c r="F169" s="502">
        <v>12000</v>
      </c>
    </row>
    <row r="170" spans="1:6" s="248" customFormat="1" ht="15" customHeight="1">
      <c r="A170" s="247"/>
      <c r="B170" s="498" t="s">
        <v>116</v>
      </c>
      <c r="C170" s="499"/>
      <c r="D170" s="500"/>
      <c r="E170" s="501">
        <v>10000</v>
      </c>
      <c r="F170" s="502"/>
    </row>
    <row r="171" spans="1:6" s="248" customFormat="1" ht="16.5" customHeight="1" thickBot="1">
      <c r="A171" s="247"/>
      <c r="B171" s="498" t="s">
        <v>117</v>
      </c>
      <c r="C171" s="499"/>
      <c r="D171" s="500"/>
      <c r="E171" s="501">
        <v>2000</v>
      </c>
      <c r="F171" s="502"/>
    </row>
    <row r="172" spans="1:6" s="62" customFormat="1" ht="30" customHeight="1" thickBot="1" thickTop="1">
      <c r="A172" s="278">
        <v>921</v>
      </c>
      <c r="B172" s="279" t="s">
        <v>70</v>
      </c>
      <c r="C172" s="257"/>
      <c r="D172" s="321"/>
      <c r="E172" s="44">
        <f>E173+E176</f>
        <v>4170</v>
      </c>
      <c r="F172" s="45">
        <f>F173+F176</f>
        <v>4170</v>
      </c>
    </row>
    <row r="173" spans="1:6" s="62" customFormat="1" ht="21.75" customHeight="1" thickTop="1">
      <c r="A173" s="316">
        <v>92120</v>
      </c>
      <c r="B173" s="317" t="s">
        <v>180</v>
      </c>
      <c r="C173" s="264" t="s">
        <v>13</v>
      </c>
      <c r="D173" s="330"/>
      <c r="E173" s="37">
        <f>E175</f>
        <v>3500</v>
      </c>
      <c r="F173" s="61">
        <f>F174</f>
        <v>3500</v>
      </c>
    </row>
    <row r="174" spans="1:6" s="33" customFormat="1" ht="18" customHeight="1">
      <c r="A174" s="511">
        <v>4300</v>
      </c>
      <c r="B174" s="416" t="s">
        <v>20</v>
      </c>
      <c r="C174" s="422"/>
      <c r="D174" s="423"/>
      <c r="E174" s="435"/>
      <c r="F174" s="41">
        <v>3500</v>
      </c>
    </row>
    <row r="175" spans="1:6" s="33" customFormat="1" ht="44.25" customHeight="1">
      <c r="A175" s="511">
        <v>4340</v>
      </c>
      <c r="B175" s="416" t="s">
        <v>175</v>
      </c>
      <c r="C175" s="422"/>
      <c r="D175" s="423"/>
      <c r="E175" s="435">
        <v>3500</v>
      </c>
      <c r="F175" s="41"/>
    </row>
    <row r="176" spans="1:6" s="66" customFormat="1" ht="18" customHeight="1">
      <c r="A176" s="64">
        <v>92195</v>
      </c>
      <c r="B176" s="268" t="s">
        <v>34</v>
      </c>
      <c r="C176" s="112" t="s">
        <v>108</v>
      </c>
      <c r="D176" s="331"/>
      <c r="E176" s="48">
        <f>E178+E179</f>
        <v>670</v>
      </c>
      <c r="F176" s="49">
        <f>F178+F179</f>
        <v>670</v>
      </c>
    </row>
    <row r="177" spans="1:6" s="66" customFormat="1" ht="12.75" customHeight="1">
      <c r="A177" s="67"/>
      <c r="B177" s="318" t="s">
        <v>125</v>
      </c>
      <c r="C177" s="299"/>
      <c r="D177" s="326"/>
      <c r="E177" s="300"/>
      <c r="F177" s="68"/>
    </row>
    <row r="178" spans="1:6" s="62" customFormat="1" ht="15" customHeight="1">
      <c r="A178" s="63">
        <v>4210</v>
      </c>
      <c r="B178" s="306" t="s">
        <v>66</v>
      </c>
      <c r="C178" s="114"/>
      <c r="D178" s="324"/>
      <c r="E178" s="53">
        <v>670</v>
      </c>
      <c r="F178" s="54"/>
    </row>
    <row r="179" spans="1:6" s="62" customFormat="1" ht="17.25" customHeight="1" thickBot="1">
      <c r="A179" s="63">
        <v>4300</v>
      </c>
      <c r="B179" s="267" t="s">
        <v>20</v>
      </c>
      <c r="C179" s="114"/>
      <c r="D179" s="324"/>
      <c r="E179" s="53"/>
      <c r="F179" s="54">
        <v>670</v>
      </c>
    </row>
    <row r="180" spans="1:6" s="33" customFormat="1" ht="24.75" customHeight="1" thickBot="1" thickTop="1">
      <c r="A180" s="42">
        <v>926</v>
      </c>
      <c r="B180" s="270" t="s">
        <v>12</v>
      </c>
      <c r="C180" s="86"/>
      <c r="D180" s="337"/>
      <c r="E180" s="44">
        <f>E181+E187+E190</f>
        <v>601673</v>
      </c>
      <c r="F180" s="45">
        <f>F181+F187+F190</f>
        <v>601673</v>
      </c>
    </row>
    <row r="181" spans="1:6" s="33" customFormat="1" ht="15.75" customHeight="1" thickTop="1">
      <c r="A181" s="503">
        <v>92601</v>
      </c>
      <c r="B181" s="154" t="s">
        <v>170</v>
      </c>
      <c r="C181" s="168" t="s">
        <v>13</v>
      </c>
      <c r="D181" s="395"/>
      <c r="E181" s="37">
        <f>E182+E185+E186</f>
        <v>591043</v>
      </c>
      <c r="F181" s="61">
        <f>F182+F185+F186</f>
        <v>591043</v>
      </c>
    </row>
    <row r="182" spans="1:6" s="33" customFormat="1" ht="18.75" customHeight="1">
      <c r="A182" s="504">
        <v>6050</v>
      </c>
      <c r="B182" s="505" t="s">
        <v>184</v>
      </c>
      <c r="C182" s="506"/>
      <c r="D182" s="507"/>
      <c r="E182" s="435">
        <f>E183</f>
        <v>261901</v>
      </c>
      <c r="F182" s="41">
        <f>F184</f>
        <v>250000</v>
      </c>
    </row>
    <row r="183" spans="1:6" s="33" customFormat="1" ht="14.25" customHeight="1">
      <c r="A183" s="504"/>
      <c r="B183" s="508" t="s">
        <v>171</v>
      </c>
      <c r="C183" s="509"/>
      <c r="D183" s="510"/>
      <c r="E183" s="468">
        <f>250000+11901</f>
        <v>261901</v>
      </c>
      <c r="F183" s="472"/>
    </row>
    <row r="184" spans="1:6" s="33" customFormat="1" ht="13.5" customHeight="1">
      <c r="A184" s="504"/>
      <c r="B184" s="508" t="s">
        <v>172</v>
      </c>
      <c r="C184" s="509"/>
      <c r="D184" s="510"/>
      <c r="E184" s="468"/>
      <c r="F184" s="472">
        <v>250000</v>
      </c>
    </row>
    <row r="185" spans="1:6" s="33" customFormat="1" ht="28.5" customHeight="1">
      <c r="A185" s="504">
        <v>6058</v>
      </c>
      <c r="B185" s="505" t="s">
        <v>185</v>
      </c>
      <c r="C185" s="509"/>
      <c r="D185" s="507"/>
      <c r="E185" s="435"/>
      <c r="F185" s="41">
        <v>341043</v>
      </c>
    </row>
    <row r="186" spans="1:6" s="33" customFormat="1" ht="29.25" customHeight="1">
      <c r="A186" s="537">
        <v>6059</v>
      </c>
      <c r="B186" s="538" t="s">
        <v>185</v>
      </c>
      <c r="C186" s="539"/>
      <c r="D186" s="540"/>
      <c r="E186" s="513">
        <v>329142</v>
      </c>
      <c r="F186" s="514"/>
    </row>
    <row r="187" spans="1:6" s="33" customFormat="1" ht="32.25" customHeight="1">
      <c r="A187" s="46">
        <v>92605</v>
      </c>
      <c r="B187" s="141" t="s">
        <v>104</v>
      </c>
      <c r="C187" s="271" t="s">
        <v>106</v>
      </c>
      <c r="D187" s="338"/>
      <c r="E187" s="48">
        <f>E188+E189</f>
        <v>10000</v>
      </c>
      <c r="F187" s="49">
        <f>F188+F189</f>
        <v>10000</v>
      </c>
    </row>
    <row r="188" spans="1:6" s="33" customFormat="1" ht="45" customHeight="1">
      <c r="A188" s="50">
        <v>2820</v>
      </c>
      <c r="B188" s="51" t="s">
        <v>107</v>
      </c>
      <c r="C188" s="52"/>
      <c r="D188" s="339"/>
      <c r="E188" s="53">
        <v>10000</v>
      </c>
      <c r="F188" s="54"/>
    </row>
    <row r="189" spans="1:6" s="33" customFormat="1" ht="20.25" customHeight="1">
      <c r="A189" s="50">
        <v>4300</v>
      </c>
      <c r="B189" s="214" t="s">
        <v>105</v>
      </c>
      <c r="C189" s="52"/>
      <c r="D189" s="339"/>
      <c r="E189" s="53"/>
      <c r="F189" s="54">
        <v>10000</v>
      </c>
    </row>
    <row r="190" spans="1:6" s="33" customFormat="1" ht="20.25" customHeight="1">
      <c r="A190" s="319">
        <v>92695</v>
      </c>
      <c r="B190" s="47" t="s">
        <v>34</v>
      </c>
      <c r="C190" s="108" t="s">
        <v>108</v>
      </c>
      <c r="D190" s="340"/>
      <c r="E190" s="48">
        <f>SUM(E192:E193)</f>
        <v>630</v>
      </c>
      <c r="F190" s="49">
        <f>SUM(F192:F193)</f>
        <v>630</v>
      </c>
    </row>
    <row r="191" spans="1:6" s="66" customFormat="1" ht="18.75" customHeight="1">
      <c r="A191" s="67"/>
      <c r="B191" s="318" t="s">
        <v>125</v>
      </c>
      <c r="C191" s="299"/>
      <c r="D191" s="326"/>
      <c r="E191" s="300"/>
      <c r="F191" s="68"/>
    </row>
    <row r="192" spans="1:6" s="62" customFormat="1" ht="17.25" customHeight="1">
      <c r="A192" s="63">
        <v>4210</v>
      </c>
      <c r="B192" s="306" t="s">
        <v>66</v>
      </c>
      <c r="C192" s="114"/>
      <c r="D192" s="324"/>
      <c r="E192" s="53">
        <v>630</v>
      </c>
      <c r="F192" s="54"/>
    </row>
    <row r="193" spans="1:6" s="62" customFormat="1" ht="23.25" customHeight="1" thickBot="1">
      <c r="A193" s="63">
        <v>4300</v>
      </c>
      <c r="B193" s="267" t="s">
        <v>20</v>
      </c>
      <c r="C193" s="114"/>
      <c r="D193" s="324"/>
      <c r="E193" s="53"/>
      <c r="F193" s="54">
        <v>630</v>
      </c>
    </row>
    <row r="194" spans="1:9" s="59" customFormat="1" ht="22.5" customHeight="1" thickBot="1" thickTop="1">
      <c r="A194" s="55"/>
      <c r="B194" s="56" t="s">
        <v>14</v>
      </c>
      <c r="C194" s="57"/>
      <c r="D194" s="341">
        <f>D37+D49+D106+D159+D180</f>
        <v>111000</v>
      </c>
      <c r="E194" s="525">
        <f>E11+E33+E37+E49+E102+E106+E142+E159+E180+E172</f>
        <v>2024397</v>
      </c>
      <c r="F194" s="58">
        <f>F11+F33+F37+F49+F102+F106+F142+F159+F180+F172</f>
        <v>1725397</v>
      </c>
      <c r="H194" s="520"/>
      <c r="I194" s="520"/>
    </row>
    <row r="195" spans="1:6" s="163" customFormat="1" ht="28.5" customHeight="1" thickBot="1" thickTop="1">
      <c r="A195" s="159"/>
      <c r="B195" s="160" t="s">
        <v>73</v>
      </c>
      <c r="C195" s="160"/>
      <c r="D195" s="518"/>
      <c r="E195" s="366">
        <f>F194-E194</f>
        <v>-299000</v>
      </c>
      <c r="F195" s="162"/>
    </row>
    <row r="196" ht="16.5" thickTop="1"/>
  </sheetData>
  <mergeCells count="1">
    <mergeCell ref="B8:B9"/>
  </mergeCells>
  <printOptions/>
  <pageMargins left="0.75" right="0.75" top="1" bottom="1" header="0.5" footer="0.5"/>
  <pageSetup firstPageNumber="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55">
      <selection activeCell="G37" sqref="G36:G37"/>
    </sheetView>
  </sheetViews>
  <sheetFormatPr defaultColWidth="9.00390625" defaultRowHeight="12.75"/>
  <cols>
    <col min="1" max="1" width="6.75390625" style="172" customWidth="1"/>
    <col min="2" max="2" width="41.125" style="172" customWidth="1"/>
    <col min="3" max="3" width="6.375" style="172" customWidth="1"/>
    <col min="4" max="4" width="13.875" style="172" customWidth="1"/>
    <col min="5" max="5" width="14.375" style="172" customWidth="1"/>
    <col min="6" max="16384" width="10.00390625" style="172" customWidth="1"/>
  </cols>
  <sheetData>
    <row r="1" spans="2:4" ht="10.5" customHeight="1">
      <c r="B1" s="173"/>
      <c r="C1" s="174"/>
      <c r="D1" s="174" t="s">
        <v>78</v>
      </c>
    </row>
    <row r="2" spans="1:4" ht="9.75" customHeight="1">
      <c r="A2" s="175"/>
      <c r="B2" s="176"/>
      <c r="C2" s="7"/>
      <c r="D2" s="7" t="s">
        <v>187</v>
      </c>
    </row>
    <row r="3" spans="1:4" ht="12" customHeight="1">
      <c r="A3" s="175"/>
      <c r="B3" s="176"/>
      <c r="C3" s="7"/>
      <c r="D3" s="7" t="s">
        <v>1</v>
      </c>
    </row>
    <row r="4" spans="1:4" ht="12" customHeight="1">
      <c r="A4" s="175"/>
      <c r="B4" s="176"/>
      <c r="C4" s="7"/>
      <c r="D4" s="7" t="s">
        <v>140</v>
      </c>
    </row>
    <row r="5" spans="1:4" ht="18.75">
      <c r="A5" s="175"/>
      <c r="B5" s="176"/>
      <c r="C5" s="7"/>
      <c r="D5" s="177"/>
    </row>
    <row r="6" spans="1:5" s="181" customFormat="1" ht="45.75" customHeight="1">
      <c r="A6" s="178" t="s">
        <v>191</v>
      </c>
      <c r="B6" s="179"/>
      <c r="C6" s="180"/>
      <c r="D6" s="180"/>
      <c r="E6" s="180"/>
    </row>
    <row r="7" spans="1:5" s="181" customFormat="1" ht="21" customHeight="1" thickBot="1">
      <c r="A7" s="178"/>
      <c r="B7" s="179"/>
      <c r="C7" s="180"/>
      <c r="D7" s="180"/>
      <c r="E7" s="182" t="s">
        <v>2</v>
      </c>
    </row>
    <row r="8" spans="1:5" s="187" customFormat="1" ht="29.25" customHeight="1">
      <c r="A8" s="183" t="s">
        <v>3</v>
      </c>
      <c r="B8" s="544" t="s">
        <v>4</v>
      </c>
      <c r="C8" s="184" t="s">
        <v>5</v>
      </c>
      <c r="D8" s="185" t="s">
        <v>6</v>
      </c>
      <c r="E8" s="186"/>
    </row>
    <row r="9" spans="1:5" s="187" customFormat="1" ht="15.75">
      <c r="A9" s="188" t="s">
        <v>7</v>
      </c>
      <c r="B9" s="545"/>
      <c r="C9" s="189" t="s">
        <v>8</v>
      </c>
      <c r="D9" s="190" t="s">
        <v>9</v>
      </c>
      <c r="E9" s="191" t="s">
        <v>10</v>
      </c>
    </row>
    <row r="10" spans="1:5" s="75" customFormat="1" ht="12" thickBot="1">
      <c r="A10" s="192">
        <v>1</v>
      </c>
      <c r="B10" s="193">
        <v>2</v>
      </c>
      <c r="C10" s="437">
        <v>3</v>
      </c>
      <c r="D10" s="438">
        <v>4</v>
      </c>
      <c r="E10" s="194">
        <v>5</v>
      </c>
    </row>
    <row r="11" spans="1:6" s="75" customFormat="1" ht="19.5" customHeight="1" thickBot="1" thickTop="1">
      <c r="A11" s="441">
        <v>600</v>
      </c>
      <c r="B11" s="442" t="s">
        <v>141</v>
      </c>
      <c r="C11" s="443" t="s">
        <v>13</v>
      </c>
      <c r="D11" s="448">
        <f>D12</f>
        <v>780000</v>
      </c>
      <c r="E11" s="449">
        <f>E12</f>
        <v>1190000</v>
      </c>
      <c r="F11" s="460"/>
    </row>
    <row r="12" spans="1:5" s="75" customFormat="1" ht="21.75" customHeight="1" thickTop="1">
      <c r="A12" s="444">
        <v>60015</v>
      </c>
      <c r="B12" s="446" t="s">
        <v>142</v>
      </c>
      <c r="C12" s="445"/>
      <c r="D12" s="450">
        <f>SUM(D13:D17)</f>
        <v>780000</v>
      </c>
      <c r="E12" s="451">
        <f>SUM(E13:E17)</f>
        <v>1190000</v>
      </c>
    </row>
    <row r="13" spans="1:5" s="75" customFormat="1" ht="15">
      <c r="A13" s="202">
        <v>4210</v>
      </c>
      <c r="B13" s="440" t="s">
        <v>66</v>
      </c>
      <c r="C13" s="80"/>
      <c r="D13" s="82"/>
      <c r="E13" s="81">
        <v>40000</v>
      </c>
    </row>
    <row r="14" spans="1:5" s="75" customFormat="1" ht="15">
      <c r="A14" s="202">
        <v>4270</v>
      </c>
      <c r="B14" s="440" t="s">
        <v>36</v>
      </c>
      <c r="C14" s="80"/>
      <c r="D14" s="82">
        <v>90000</v>
      </c>
      <c r="E14" s="81"/>
    </row>
    <row r="15" spans="1:5" s="75" customFormat="1" ht="15">
      <c r="A15" s="202">
        <v>4300</v>
      </c>
      <c r="B15" s="440" t="s">
        <v>20</v>
      </c>
      <c r="C15" s="80"/>
      <c r="D15" s="82"/>
      <c r="E15" s="81">
        <v>50000</v>
      </c>
    </row>
    <row r="16" spans="1:5" s="75" customFormat="1" ht="30">
      <c r="A16" s="202">
        <v>4390</v>
      </c>
      <c r="B16" s="447" t="s">
        <v>143</v>
      </c>
      <c r="C16" s="80"/>
      <c r="D16" s="82">
        <v>60000</v>
      </c>
      <c r="E16" s="81"/>
    </row>
    <row r="17" spans="1:6" s="75" customFormat="1" ht="16.5" customHeight="1">
      <c r="A17" s="202">
        <v>6050</v>
      </c>
      <c r="B17" s="447" t="s">
        <v>46</v>
      </c>
      <c r="C17" s="80"/>
      <c r="D17" s="82">
        <f>SUM(D18:D24)</f>
        <v>630000</v>
      </c>
      <c r="E17" s="81">
        <f>SUM(E18:E24)</f>
        <v>1100000</v>
      </c>
      <c r="F17" s="460"/>
    </row>
    <row r="18" spans="1:5" s="75" customFormat="1" ht="16.5" customHeight="1">
      <c r="A18" s="202"/>
      <c r="B18" s="452" t="s">
        <v>144</v>
      </c>
      <c r="C18" s="453"/>
      <c r="D18" s="454">
        <v>130000</v>
      </c>
      <c r="E18" s="455"/>
    </row>
    <row r="19" spans="1:5" s="75" customFormat="1" ht="15.75" customHeight="1">
      <c r="A19" s="202"/>
      <c r="B19" s="452" t="s">
        <v>145</v>
      </c>
      <c r="C19" s="453"/>
      <c r="D19" s="454"/>
      <c r="E19" s="455">
        <v>20000</v>
      </c>
    </row>
    <row r="20" spans="1:5" s="75" customFormat="1" ht="16.5" customHeight="1">
      <c r="A20" s="202"/>
      <c r="B20" s="452" t="s">
        <v>146</v>
      </c>
      <c r="C20" s="453"/>
      <c r="D20" s="454"/>
      <c r="E20" s="455">
        <v>950000</v>
      </c>
    </row>
    <row r="21" spans="1:5" s="75" customFormat="1" ht="26.25" customHeight="1">
      <c r="A21" s="202"/>
      <c r="B21" s="452" t="s">
        <v>150</v>
      </c>
      <c r="C21" s="453"/>
      <c r="D21" s="454">
        <v>500000</v>
      </c>
      <c r="E21" s="455"/>
    </row>
    <row r="22" spans="1:5" s="75" customFormat="1" ht="16.5" customHeight="1">
      <c r="A22" s="202"/>
      <c r="B22" s="452" t="s">
        <v>147</v>
      </c>
      <c r="C22" s="453"/>
      <c r="D22" s="454"/>
      <c r="E22" s="455">
        <v>50000</v>
      </c>
    </row>
    <row r="23" spans="1:5" s="75" customFormat="1" ht="16.5" customHeight="1">
      <c r="A23" s="202"/>
      <c r="B23" s="452" t="s">
        <v>148</v>
      </c>
      <c r="C23" s="453"/>
      <c r="D23" s="454"/>
      <c r="E23" s="455">
        <v>50000</v>
      </c>
    </row>
    <row r="24" spans="1:5" s="75" customFormat="1" ht="16.5" customHeight="1" thickBot="1">
      <c r="A24" s="439"/>
      <c r="B24" s="456" t="s">
        <v>149</v>
      </c>
      <c r="C24" s="457"/>
      <c r="D24" s="458"/>
      <c r="E24" s="459">
        <v>30000</v>
      </c>
    </row>
    <row r="25" spans="1:5" s="198" customFormat="1" ht="22.5" customHeight="1" thickBot="1" thickTop="1">
      <c r="A25" s="156">
        <v>801</v>
      </c>
      <c r="B25" s="195" t="s">
        <v>43</v>
      </c>
      <c r="C25" s="74" t="s">
        <v>44</v>
      </c>
      <c r="D25" s="196">
        <f>D26+D28+D31+D35+D43+D46</f>
        <v>73089</v>
      </c>
      <c r="E25" s="197">
        <f>E26+E28+E31+E35+E43+E46</f>
        <v>73089</v>
      </c>
    </row>
    <row r="26" spans="1:5" s="198" customFormat="1" ht="20.25" customHeight="1" thickTop="1">
      <c r="A26" s="199">
        <v>80111</v>
      </c>
      <c r="B26" s="47" t="s">
        <v>79</v>
      </c>
      <c r="C26" s="76"/>
      <c r="D26" s="200"/>
      <c r="E26" s="201">
        <f>SUM(E27:E27)</f>
        <v>600</v>
      </c>
    </row>
    <row r="27" spans="1:5" s="198" customFormat="1" ht="15">
      <c r="A27" s="202">
        <v>4440</v>
      </c>
      <c r="B27" s="203" t="s">
        <v>19</v>
      </c>
      <c r="C27" s="204"/>
      <c r="D27" s="205"/>
      <c r="E27" s="206">
        <v>600</v>
      </c>
    </row>
    <row r="28" spans="1:5" s="198" customFormat="1" ht="16.5" customHeight="1">
      <c r="A28" s="199">
        <v>80120</v>
      </c>
      <c r="B28" s="207" t="s">
        <v>47</v>
      </c>
      <c r="C28" s="207"/>
      <c r="D28" s="208">
        <f>SUM(D29:D30)</f>
        <v>5115</v>
      </c>
      <c r="E28" s="209"/>
    </row>
    <row r="29" spans="1:5" s="198" customFormat="1" ht="18" customHeight="1">
      <c r="A29" s="202">
        <v>4210</v>
      </c>
      <c r="B29" s="79" t="s">
        <v>66</v>
      </c>
      <c r="C29" s="204"/>
      <c r="D29" s="205">
        <v>1115</v>
      </c>
      <c r="E29" s="206"/>
    </row>
    <row r="30" spans="1:5" s="198" customFormat="1" ht="15">
      <c r="A30" s="202">
        <v>6050</v>
      </c>
      <c r="B30" s="210" t="s">
        <v>46</v>
      </c>
      <c r="C30" s="204"/>
      <c r="D30" s="205">
        <v>4000</v>
      </c>
      <c r="E30" s="206"/>
    </row>
    <row r="31" spans="1:5" s="198" customFormat="1" ht="17.25" customHeight="1">
      <c r="A31" s="199">
        <v>80123</v>
      </c>
      <c r="B31" s="211" t="s">
        <v>80</v>
      </c>
      <c r="C31" s="207"/>
      <c r="D31" s="208">
        <f>D32</f>
        <v>1892</v>
      </c>
      <c r="E31" s="209">
        <f>SUM(E32:E34)</f>
        <v>2669</v>
      </c>
    </row>
    <row r="32" spans="1:5" s="198" customFormat="1" ht="15">
      <c r="A32" s="202">
        <v>4040</v>
      </c>
      <c r="B32" s="79" t="s">
        <v>17</v>
      </c>
      <c r="C32" s="204"/>
      <c r="D32" s="205">
        <v>1892</v>
      </c>
      <c r="E32" s="206"/>
    </row>
    <row r="33" spans="1:5" s="198" customFormat="1" ht="15.75" customHeight="1">
      <c r="A33" s="202">
        <v>4110</v>
      </c>
      <c r="B33" s="203" t="s">
        <v>57</v>
      </c>
      <c r="C33" s="204"/>
      <c r="D33" s="205"/>
      <c r="E33" s="206">
        <v>1799</v>
      </c>
    </row>
    <row r="34" spans="1:5" s="198" customFormat="1" ht="15">
      <c r="A34" s="202">
        <v>4440</v>
      </c>
      <c r="B34" s="203" t="s">
        <v>19</v>
      </c>
      <c r="C34" s="204"/>
      <c r="D34" s="205"/>
      <c r="E34" s="206">
        <v>870</v>
      </c>
    </row>
    <row r="35" spans="1:5" s="198" customFormat="1" ht="16.5" customHeight="1">
      <c r="A35" s="199">
        <v>80130</v>
      </c>
      <c r="B35" s="47" t="s">
        <v>48</v>
      </c>
      <c r="C35" s="207"/>
      <c r="D35" s="208">
        <f>SUM(D36:D42)</f>
        <v>30188</v>
      </c>
      <c r="E35" s="209">
        <f>SUM(E36:E42)</f>
        <v>32310</v>
      </c>
    </row>
    <row r="36" spans="1:5" s="198" customFormat="1" ht="17.25" customHeight="1">
      <c r="A36" s="202">
        <v>4040</v>
      </c>
      <c r="B36" s="79" t="s">
        <v>17</v>
      </c>
      <c r="C36" s="212"/>
      <c r="D36" s="205">
        <v>19848</v>
      </c>
      <c r="E36" s="206"/>
    </row>
    <row r="37" spans="1:5" s="198" customFormat="1" ht="15">
      <c r="A37" s="202">
        <v>4110</v>
      </c>
      <c r="B37" s="203" t="s">
        <v>57</v>
      </c>
      <c r="C37" s="204"/>
      <c r="D37" s="205"/>
      <c r="E37" s="206">
        <v>18516</v>
      </c>
    </row>
    <row r="38" spans="1:5" s="198" customFormat="1" ht="17.25" customHeight="1">
      <c r="A38" s="202">
        <v>4260</v>
      </c>
      <c r="B38" s="79" t="s">
        <v>69</v>
      </c>
      <c r="C38" s="204"/>
      <c r="D38" s="205">
        <v>5340</v>
      </c>
      <c r="E38" s="206"/>
    </row>
    <row r="39" spans="1:5" s="198" customFormat="1" ht="15.75" customHeight="1">
      <c r="A39" s="202">
        <v>4300</v>
      </c>
      <c r="B39" s="79" t="s">
        <v>20</v>
      </c>
      <c r="C39" s="204"/>
      <c r="D39" s="205"/>
      <c r="E39" s="206">
        <v>500</v>
      </c>
    </row>
    <row r="40" spans="1:5" s="198" customFormat="1" ht="21" customHeight="1">
      <c r="A40" s="213">
        <v>4440</v>
      </c>
      <c r="B40" s="541" t="s">
        <v>19</v>
      </c>
      <c r="C40" s="215"/>
      <c r="D40" s="216"/>
      <c r="E40" s="217">
        <v>5144</v>
      </c>
    </row>
    <row r="41" spans="1:5" s="198" customFormat="1" ht="30">
      <c r="A41" s="202">
        <v>4740</v>
      </c>
      <c r="B41" s="203" t="s">
        <v>22</v>
      </c>
      <c r="C41" s="204"/>
      <c r="D41" s="205">
        <v>5000</v>
      </c>
      <c r="E41" s="206"/>
    </row>
    <row r="42" spans="1:5" s="198" customFormat="1" ht="30">
      <c r="A42" s="213">
        <v>4750</v>
      </c>
      <c r="B42" s="214" t="s">
        <v>81</v>
      </c>
      <c r="C42" s="215"/>
      <c r="D42" s="216"/>
      <c r="E42" s="217">
        <v>8150</v>
      </c>
    </row>
    <row r="43" spans="1:5" s="198" customFormat="1" ht="28.5">
      <c r="A43" s="218">
        <v>80132</v>
      </c>
      <c r="B43" s="219" t="s">
        <v>82</v>
      </c>
      <c r="C43" s="220"/>
      <c r="D43" s="221">
        <f>SUM(D44:D45)</f>
        <v>13170</v>
      </c>
      <c r="E43" s="222">
        <f>SUM(E44:E45)</f>
        <v>13170</v>
      </c>
    </row>
    <row r="44" spans="1:5" s="198" customFormat="1" ht="18" customHeight="1">
      <c r="A44" s="202">
        <v>3020</v>
      </c>
      <c r="B44" s="210" t="s">
        <v>26</v>
      </c>
      <c r="C44" s="223"/>
      <c r="D44" s="224"/>
      <c r="E44" s="225">
        <v>13170</v>
      </c>
    </row>
    <row r="45" spans="1:5" s="198" customFormat="1" ht="15.75" customHeight="1">
      <c r="A45" s="202">
        <v>4010</v>
      </c>
      <c r="B45" s="203" t="s">
        <v>28</v>
      </c>
      <c r="C45" s="204"/>
      <c r="D45" s="205">
        <v>13170</v>
      </c>
      <c r="E45" s="206"/>
    </row>
    <row r="46" spans="1:5" s="198" customFormat="1" ht="18.75" customHeight="1">
      <c r="A46" s="199">
        <v>80195</v>
      </c>
      <c r="B46" s="47" t="s">
        <v>34</v>
      </c>
      <c r="C46" s="207"/>
      <c r="D46" s="208">
        <f>SUM(D47:D50)</f>
        <v>22724</v>
      </c>
      <c r="E46" s="209">
        <f>SUM(E47:E50)</f>
        <v>24340</v>
      </c>
    </row>
    <row r="47" spans="1:5" s="226" customFormat="1" ht="18.75" customHeight="1">
      <c r="A47" s="202">
        <v>4210</v>
      </c>
      <c r="B47" s="79" t="s">
        <v>66</v>
      </c>
      <c r="C47" s="204"/>
      <c r="D47" s="205"/>
      <c r="E47" s="206">
        <v>720</v>
      </c>
    </row>
    <row r="48" spans="1:5" s="226" customFormat="1" ht="18.75" customHeight="1">
      <c r="A48" s="202">
        <v>4300</v>
      </c>
      <c r="B48" s="79" t="s">
        <v>20</v>
      </c>
      <c r="C48" s="204"/>
      <c r="D48" s="205"/>
      <c r="E48" s="206">
        <v>22504</v>
      </c>
    </row>
    <row r="49" spans="1:5" s="198" customFormat="1" ht="30">
      <c r="A49" s="202">
        <v>4300</v>
      </c>
      <c r="B49" s="79" t="s">
        <v>83</v>
      </c>
      <c r="C49" s="204"/>
      <c r="D49" s="205">
        <v>22724</v>
      </c>
      <c r="E49" s="206"/>
    </row>
    <row r="50" spans="1:5" s="226" customFormat="1" ht="30.75" thickBot="1">
      <c r="A50" s="202">
        <v>4300</v>
      </c>
      <c r="B50" s="79" t="s">
        <v>84</v>
      </c>
      <c r="C50" s="204"/>
      <c r="D50" s="205"/>
      <c r="E50" s="206">
        <v>1116</v>
      </c>
    </row>
    <row r="51" spans="1:5" s="226" customFormat="1" ht="33" customHeight="1" thickBot="1" thickTop="1">
      <c r="A51" s="462">
        <v>853</v>
      </c>
      <c r="B51" s="463" t="s">
        <v>85</v>
      </c>
      <c r="C51" s="74" t="s">
        <v>50</v>
      </c>
      <c r="D51" s="235">
        <f>D52+D57</f>
        <v>6659</v>
      </c>
      <c r="E51" s="236">
        <f>E52+E57</f>
        <v>6659</v>
      </c>
    </row>
    <row r="52" spans="1:5" s="226" customFormat="1" ht="30.75" customHeight="1" thickTop="1">
      <c r="A52" s="227">
        <v>85321</v>
      </c>
      <c r="B52" s="228" t="s">
        <v>86</v>
      </c>
      <c r="C52" s="229"/>
      <c r="D52" s="230">
        <f>SUM(D53:D56)</f>
        <v>4659</v>
      </c>
      <c r="E52" s="231">
        <f>SUM(E53:E56)</f>
        <v>6659</v>
      </c>
    </row>
    <row r="53" spans="1:5" s="226" customFormat="1" ht="18" customHeight="1">
      <c r="A53" s="202">
        <v>4010</v>
      </c>
      <c r="B53" s="79" t="s">
        <v>87</v>
      </c>
      <c r="C53" s="204"/>
      <c r="D53" s="205"/>
      <c r="E53" s="206">
        <v>6240</v>
      </c>
    </row>
    <row r="54" spans="1:5" s="226" customFormat="1" ht="18" customHeight="1">
      <c r="A54" s="202">
        <v>4040</v>
      </c>
      <c r="B54" s="232" t="s">
        <v>17</v>
      </c>
      <c r="C54" s="204"/>
      <c r="D54" s="205">
        <v>419</v>
      </c>
      <c r="E54" s="206"/>
    </row>
    <row r="55" spans="1:5" s="226" customFormat="1" ht="18.75" customHeight="1">
      <c r="A55" s="202">
        <v>4120</v>
      </c>
      <c r="B55" s="204" t="s">
        <v>58</v>
      </c>
      <c r="C55" s="204"/>
      <c r="D55" s="205"/>
      <c r="E55" s="206">
        <v>419</v>
      </c>
    </row>
    <row r="56" spans="1:5" s="226" customFormat="1" ht="16.5" customHeight="1">
      <c r="A56" s="202">
        <v>4170</v>
      </c>
      <c r="B56" s="79" t="s">
        <v>32</v>
      </c>
      <c r="C56" s="204"/>
      <c r="D56" s="205">
        <v>4240</v>
      </c>
      <c r="E56" s="206"/>
    </row>
    <row r="57" spans="1:5" s="226" customFormat="1" ht="20.25" customHeight="1">
      <c r="A57" s="199">
        <v>85395</v>
      </c>
      <c r="B57" s="47" t="s">
        <v>34</v>
      </c>
      <c r="C57" s="233"/>
      <c r="D57" s="208">
        <f>D58</f>
        <v>2000</v>
      </c>
      <c r="E57" s="209"/>
    </row>
    <row r="58" spans="1:5" s="226" customFormat="1" ht="15.75" thickBot="1">
      <c r="A58" s="202">
        <v>3110</v>
      </c>
      <c r="B58" s="79" t="s">
        <v>35</v>
      </c>
      <c r="C58" s="204"/>
      <c r="D58" s="205">
        <v>2000</v>
      </c>
      <c r="E58" s="206"/>
    </row>
    <row r="59" spans="1:5" s="198" customFormat="1" ht="29.25" customHeight="1" thickBot="1" thickTop="1">
      <c r="A59" s="156">
        <v>854</v>
      </c>
      <c r="B59" s="234" t="s">
        <v>59</v>
      </c>
      <c r="C59" s="74" t="s">
        <v>44</v>
      </c>
      <c r="D59" s="235">
        <f>D60+D64+D69</f>
        <v>60315</v>
      </c>
      <c r="E59" s="236">
        <f>E60+E64+E69</f>
        <v>60315</v>
      </c>
    </row>
    <row r="60" spans="1:5" s="198" customFormat="1" ht="22.5" customHeight="1" thickTop="1">
      <c r="A60" s="227">
        <v>85410</v>
      </c>
      <c r="B60" s="228" t="s">
        <v>88</v>
      </c>
      <c r="C60" s="126"/>
      <c r="D60" s="230">
        <f>SUM(D61:D63)</f>
        <v>27000</v>
      </c>
      <c r="E60" s="231">
        <f>SUM(E61:E63)</f>
        <v>27000</v>
      </c>
    </row>
    <row r="61" spans="1:5" s="226" customFormat="1" ht="16.5" customHeight="1">
      <c r="A61" s="202">
        <v>4260</v>
      </c>
      <c r="B61" s="79" t="s">
        <v>69</v>
      </c>
      <c r="C61" s="80"/>
      <c r="D61" s="205">
        <v>23000</v>
      </c>
      <c r="E61" s="206"/>
    </row>
    <row r="62" spans="1:5" s="226" customFormat="1" ht="17.25" customHeight="1">
      <c r="A62" s="202">
        <v>4300</v>
      </c>
      <c r="B62" s="79" t="s">
        <v>20</v>
      </c>
      <c r="C62" s="80"/>
      <c r="D62" s="205"/>
      <c r="E62" s="206">
        <v>27000</v>
      </c>
    </row>
    <row r="63" spans="1:5" s="226" customFormat="1" ht="30">
      <c r="A63" s="213">
        <v>4750</v>
      </c>
      <c r="B63" s="214" t="s">
        <v>81</v>
      </c>
      <c r="C63" s="80"/>
      <c r="D63" s="205">
        <v>4000</v>
      </c>
      <c r="E63" s="206"/>
    </row>
    <row r="64" spans="1:5" s="198" customFormat="1" ht="19.5" customHeight="1">
      <c r="A64" s="199">
        <v>85415</v>
      </c>
      <c r="B64" s="207" t="s">
        <v>61</v>
      </c>
      <c r="C64" s="207"/>
      <c r="D64" s="208">
        <f>SUM(D65:D68)</f>
        <v>32410</v>
      </c>
      <c r="E64" s="209">
        <f>SUM(E65:E68)</f>
        <v>33315</v>
      </c>
    </row>
    <row r="65" spans="1:5" s="226" customFormat="1" ht="45">
      <c r="A65" s="202">
        <v>2910</v>
      </c>
      <c r="B65" s="79" t="s">
        <v>89</v>
      </c>
      <c r="C65" s="204"/>
      <c r="D65" s="205"/>
      <c r="E65" s="206">
        <v>3931</v>
      </c>
    </row>
    <row r="66" spans="1:5" s="226" customFormat="1" ht="15">
      <c r="A66" s="202">
        <v>3240</v>
      </c>
      <c r="B66" s="79" t="s">
        <v>194</v>
      </c>
      <c r="C66" s="204"/>
      <c r="D66" s="205"/>
      <c r="E66" s="206">
        <v>28200</v>
      </c>
    </row>
    <row r="67" spans="1:5" s="226" customFormat="1" ht="17.25" customHeight="1">
      <c r="A67" s="213">
        <v>3240</v>
      </c>
      <c r="B67" s="215" t="s">
        <v>65</v>
      </c>
      <c r="C67" s="215"/>
      <c r="D67" s="216">
        <v>32410</v>
      </c>
      <c r="E67" s="217"/>
    </row>
    <row r="68" spans="1:5" s="226" customFormat="1" ht="45">
      <c r="A68" s="78">
        <v>4560</v>
      </c>
      <c r="B68" s="214" t="s">
        <v>90</v>
      </c>
      <c r="C68" s="204"/>
      <c r="D68" s="205"/>
      <c r="E68" s="206">
        <v>1184</v>
      </c>
    </row>
    <row r="69" spans="1:5" s="198" customFormat="1" ht="19.5" customHeight="1">
      <c r="A69" s="199">
        <v>85495</v>
      </c>
      <c r="B69" s="219" t="s">
        <v>34</v>
      </c>
      <c r="C69" s="207"/>
      <c r="D69" s="208">
        <f>SUM(D70)</f>
        <v>905</v>
      </c>
      <c r="E69" s="209"/>
    </row>
    <row r="70" spans="1:5" s="226" customFormat="1" ht="15.75" thickBot="1">
      <c r="A70" s="202">
        <v>4440</v>
      </c>
      <c r="B70" s="203" t="s">
        <v>19</v>
      </c>
      <c r="C70" s="204"/>
      <c r="D70" s="205">
        <v>905</v>
      </c>
      <c r="E70" s="206"/>
    </row>
    <row r="71" spans="1:8" s="241" customFormat="1" ht="21.75" customHeight="1" thickBot="1" thickTop="1">
      <c r="A71" s="237"/>
      <c r="B71" s="238" t="s">
        <v>14</v>
      </c>
      <c r="C71" s="414"/>
      <c r="D71" s="239">
        <f>D11+D25+D51+D59</f>
        <v>920063</v>
      </c>
      <c r="E71" s="240">
        <f>E11+E25+E51+E59</f>
        <v>1330063</v>
      </c>
      <c r="G71" s="521"/>
      <c r="H71" s="521"/>
    </row>
    <row r="72" spans="1:5" s="245" customFormat="1" ht="17.25" hidden="1" thickBot="1" thickTop="1">
      <c r="A72" s="242"/>
      <c r="B72" s="243" t="s">
        <v>73</v>
      </c>
      <c r="C72" s="244"/>
      <c r="D72" s="546">
        <f>E71-D71</f>
        <v>410000</v>
      </c>
      <c r="E72" s="547"/>
    </row>
    <row r="73" spans="1:6" s="246" customFormat="1" ht="18.75" thickBot="1" thickTop="1">
      <c r="A73" s="159"/>
      <c r="B73" s="160" t="s">
        <v>73</v>
      </c>
      <c r="C73" s="160"/>
      <c r="D73" s="548">
        <f>E71-D71</f>
        <v>410000</v>
      </c>
      <c r="E73" s="549"/>
      <c r="F73" s="461"/>
    </row>
    <row r="74" ht="16.5" thickTop="1"/>
  </sheetData>
  <mergeCells count="3">
    <mergeCell ref="B8:B9"/>
    <mergeCell ref="D72:E72"/>
    <mergeCell ref="D73:E73"/>
  </mergeCells>
  <printOptions/>
  <pageMargins left="0.7874015748031497" right="0.7874015748031497" top="0.984251968503937" bottom="0.984251968503937" header="0.5118110236220472" footer="0.5118110236220472"/>
  <pageSetup firstPageNumber="11" useFirstPageNumber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4">
      <selection activeCell="D72" sqref="D72"/>
    </sheetView>
  </sheetViews>
  <sheetFormatPr defaultColWidth="9.00390625" defaultRowHeight="12.75"/>
  <cols>
    <col min="1" max="1" width="7.875" style="1" customWidth="1"/>
    <col min="2" max="2" width="33.875" style="1" customWidth="1"/>
    <col min="3" max="3" width="6.75390625" style="1" customWidth="1"/>
    <col min="4" max="4" width="13.125" style="1" customWidth="1"/>
    <col min="5" max="5" width="12.25390625" style="1" customWidth="1"/>
    <col min="6" max="6" width="11.00390625" style="1" customWidth="1"/>
    <col min="7" max="16384" width="10.00390625" style="1" customWidth="1"/>
  </cols>
  <sheetData>
    <row r="1" ht="12" customHeight="1">
      <c r="E1" s="2" t="s">
        <v>77</v>
      </c>
    </row>
    <row r="2" spans="1:5" ht="12" customHeight="1">
      <c r="A2" s="3"/>
      <c r="B2" s="4"/>
      <c r="C2" s="5"/>
      <c r="D2" s="5"/>
      <c r="E2" s="6" t="s">
        <v>188</v>
      </c>
    </row>
    <row r="3" spans="1:5" ht="12" customHeight="1">
      <c r="A3" s="3"/>
      <c r="B3" s="4"/>
      <c r="C3" s="5"/>
      <c r="D3" s="5"/>
      <c r="E3" s="6" t="s">
        <v>1</v>
      </c>
    </row>
    <row r="4" spans="1:5" ht="12" customHeight="1">
      <c r="A4" s="3"/>
      <c r="B4" s="4"/>
      <c r="C4" s="5"/>
      <c r="D4" s="5"/>
      <c r="E4" s="7" t="s">
        <v>134</v>
      </c>
    </row>
    <row r="5" spans="1:5" ht="12" customHeight="1">
      <c r="A5" s="3"/>
      <c r="B5" s="4"/>
      <c r="C5" s="5"/>
      <c r="D5" s="5"/>
      <c r="E5" s="7"/>
    </row>
    <row r="6" spans="1:6" s="12" customFormat="1" ht="55.5" customHeight="1">
      <c r="A6" s="8" t="s">
        <v>192</v>
      </c>
      <c r="B6" s="9"/>
      <c r="C6" s="10"/>
      <c r="D6" s="10"/>
      <c r="E6" s="11"/>
      <c r="F6" s="11"/>
    </row>
    <row r="7" spans="1:6" s="12" customFormat="1" ht="13.5" customHeight="1" thickBot="1">
      <c r="A7" s="8"/>
      <c r="B7" s="9"/>
      <c r="C7" s="10"/>
      <c r="D7" s="10"/>
      <c r="F7" s="13" t="s">
        <v>2</v>
      </c>
    </row>
    <row r="8" spans="1:6" s="18" customFormat="1" ht="27.75" customHeight="1">
      <c r="A8" s="14" t="s">
        <v>3</v>
      </c>
      <c r="B8" s="542" t="s">
        <v>4</v>
      </c>
      <c r="C8" s="15" t="s">
        <v>5</v>
      </c>
      <c r="D8" s="379" t="s">
        <v>94</v>
      </c>
      <c r="E8" s="367" t="s">
        <v>6</v>
      </c>
      <c r="F8" s="164"/>
    </row>
    <row r="9" spans="1:6" s="18" customFormat="1" ht="13.5" customHeight="1">
      <c r="A9" s="19" t="s">
        <v>7</v>
      </c>
      <c r="B9" s="543"/>
      <c r="C9" s="20" t="s">
        <v>8</v>
      </c>
      <c r="D9" s="418" t="s">
        <v>10</v>
      </c>
      <c r="E9" s="21" t="s">
        <v>9</v>
      </c>
      <c r="F9" s="22" t="s">
        <v>10</v>
      </c>
    </row>
    <row r="10" spans="1:6" s="27" customFormat="1" ht="12" thickBot="1">
      <c r="A10" s="23">
        <v>1</v>
      </c>
      <c r="B10" s="24">
        <v>2</v>
      </c>
      <c r="C10" s="24">
        <v>3</v>
      </c>
      <c r="D10" s="320">
        <v>4</v>
      </c>
      <c r="E10" s="25">
        <v>5</v>
      </c>
      <c r="F10" s="26">
        <v>6</v>
      </c>
    </row>
    <row r="11" spans="1:6" s="33" customFormat="1" ht="21.75" customHeight="1" thickBot="1" thickTop="1">
      <c r="A11" s="280" t="s">
        <v>120</v>
      </c>
      <c r="B11" s="360" t="s">
        <v>119</v>
      </c>
      <c r="C11" s="30" t="s">
        <v>40</v>
      </c>
      <c r="D11" s="380"/>
      <c r="E11" s="31">
        <f>E12</f>
        <v>1</v>
      </c>
      <c r="F11" s="283">
        <f>F12</f>
        <v>1</v>
      </c>
    </row>
    <row r="12" spans="1:6" s="33" customFormat="1" ht="21" customHeight="1" thickTop="1">
      <c r="A12" s="281" t="s">
        <v>121</v>
      </c>
      <c r="B12" s="35" t="s">
        <v>34</v>
      </c>
      <c r="C12" s="36"/>
      <c r="D12" s="335"/>
      <c r="E12" s="37">
        <f>E13+E14</f>
        <v>1</v>
      </c>
      <c r="F12" s="61">
        <f>F13+F14</f>
        <v>1</v>
      </c>
    </row>
    <row r="13" spans="1:6" s="62" customFormat="1" ht="20.25" customHeight="1">
      <c r="A13" s="63">
        <v>4430</v>
      </c>
      <c r="B13" s="40" t="s">
        <v>74</v>
      </c>
      <c r="C13" s="114"/>
      <c r="D13" s="324"/>
      <c r="E13" s="53"/>
      <c r="F13" s="54">
        <v>1</v>
      </c>
    </row>
    <row r="14" spans="1:6" s="62" customFormat="1" ht="45.75" thickBot="1">
      <c r="A14" s="261">
        <v>4740</v>
      </c>
      <c r="B14" s="267" t="s">
        <v>22</v>
      </c>
      <c r="C14" s="262"/>
      <c r="D14" s="333"/>
      <c r="E14" s="266">
        <v>1</v>
      </c>
      <c r="F14" s="282"/>
    </row>
    <row r="15" spans="1:7" s="33" customFormat="1" ht="21.75" customHeight="1" thickBot="1" thickTop="1">
      <c r="A15" s="28">
        <v>852</v>
      </c>
      <c r="B15" s="35" t="s">
        <v>15</v>
      </c>
      <c r="C15" s="30" t="s">
        <v>50</v>
      </c>
      <c r="D15" s="380">
        <f>D16+D72+D75</f>
        <v>72584</v>
      </c>
      <c r="E15" s="31">
        <f>E16+E72+E75+E78</f>
        <v>6280</v>
      </c>
      <c r="F15" s="283">
        <f>F16+F72+F75+F78</f>
        <v>78864</v>
      </c>
      <c r="G15" s="364"/>
    </row>
    <row r="16" spans="1:6" s="33" customFormat="1" ht="21" customHeight="1" thickTop="1">
      <c r="A16" s="34">
        <v>85203</v>
      </c>
      <c r="B16" s="35" t="s">
        <v>21</v>
      </c>
      <c r="C16" s="36"/>
      <c r="D16" s="335"/>
      <c r="E16" s="37">
        <f>E17+E67</f>
        <v>780</v>
      </c>
      <c r="F16" s="61">
        <f>F17+F67</f>
        <v>780</v>
      </c>
    </row>
    <row r="17" spans="1:6" s="33" customFormat="1" ht="21" customHeight="1">
      <c r="A17" s="67"/>
      <c r="B17" s="70" t="s">
        <v>75</v>
      </c>
      <c r="C17" s="171"/>
      <c r="D17" s="336"/>
      <c r="E17" s="71">
        <f>SUM(E18:E21)</f>
        <v>400</v>
      </c>
      <c r="F17" s="72">
        <f>SUM(F18:F21)</f>
        <v>400</v>
      </c>
    </row>
    <row r="18" spans="1:6" s="62" customFormat="1" ht="29.25" customHeight="1">
      <c r="A18" s="63">
        <v>3020</v>
      </c>
      <c r="B18" s="40" t="s">
        <v>26</v>
      </c>
      <c r="C18" s="114"/>
      <c r="D18" s="324"/>
      <c r="E18" s="53"/>
      <c r="F18" s="54">
        <v>200</v>
      </c>
    </row>
    <row r="19" spans="1:6" s="75" customFormat="1" ht="15">
      <c r="A19" s="39">
        <v>4040</v>
      </c>
      <c r="B19" s="40" t="s">
        <v>17</v>
      </c>
      <c r="C19" s="80"/>
      <c r="D19" s="381"/>
      <c r="E19" s="205">
        <v>350</v>
      </c>
      <c r="F19" s="81"/>
    </row>
    <row r="20" spans="1:6" s="75" customFormat="1" ht="15">
      <c r="A20" s="39">
        <v>4280</v>
      </c>
      <c r="B20" s="40" t="s">
        <v>18</v>
      </c>
      <c r="C20" s="80"/>
      <c r="D20" s="381"/>
      <c r="E20" s="205"/>
      <c r="F20" s="81">
        <v>200</v>
      </c>
    </row>
    <row r="21" spans="1:6" s="75" customFormat="1" ht="15">
      <c r="A21" s="83">
        <v>4430</v>
      </c>
      <c r="B21" s="84" t="s">
        <v>74</v>
      </c>
      <c r="C21" s="80"/>
      <c r="D21" s="381"/>
      <c r="E21" s="205">
        <v>50</v>
      </c>
      <c r="F21" s="81"/>
    </row>
    <row r="22" spans="1:6" s="27" customFormat="1" ht="18" customHeight="1" hidden="1">
      <c r="A22" s="85">
        <v>750</v>
      </c>
      <c r="B22" s="43" t="s">
        <v>37</v>
      </c>
      <c r="C22" s="86" t="s">
        <v>38</v>
      </c>
      <c r="D22" s="337"/>
      <c r="E22" s="368"/>
      <c r="F22" s="45">
        <f>SUM(F23)</f>
        <v>0</v>
      </c>
    </row>
    <row r="23" spans="1:6" s="27" customFormat="1" ht="20.25" customHeight="1" hidden="1">
      <c r="A23" s="87">
        <v>75020</v>
      </c>
      <c r="B23" s="88" t="s">
        <v>39</v>
      </c>
      <c r="C23" s="89"/>
      <c r="D23" s="382"/>
      <c r="E23" s="369"/>
      <c r="F23" s="68">
        <f>SUM(F24)</f>
        <v>0</v>
      </c>
    </row>
    <row r="24" spans="1:6" s="27" customFormat="1" ht="15.75" hidden="1" thickBot="1">
      <c r="A24" s="90">
        <v>4300</v>
      </c>
      <c r="B24" s="91" t="s">
        <v>20</v>
      </c>
      <c r="C24" s="89"/>
      <c r="D24" s="383"/>
      <c r="E24" s="370"/>
      <c r="F24" s="92"/>
    </row>
    <row r="25" spans="1:6" s="27" customFormat="1" ht="17.25" hidden="1" thickBot="1" thickTop="1">
      <c r="A25" s="28">
        <v>758</v>
      </c>
      <c r="B25" s="29" t="s">
        <v>11</v>
      </c>
      <c r="C25" s="30" t="s">
        <v>40</v>
      </c>
      <c r="D25" s="334"/>
      <c r="E25" s="31"/>
      <c r="F25" s="32"/>
    </row>
    <row r="26" spans="1:6" s="27" customFormat="1" ht="42" customHeight="1" hidden="1">
      <c r="A26" s="34">
        <v>75801</v>
      </c>
      <c r="B26" s="35" t="s">
        <v>41</v>
      </c>
      <c r="C26" s="36"/>
      <c r="D26" s="335"/>
      <c r="E26" s="37"/>
      <c r="F26" s="38"/>
    </row>
    <row r="27" spans="1:6" s="27" customFormat="1" ht="15.75" hidden="1" thickBot="1">
      <c r="A27" s="93">
        <v>2920</v>
      </c>
      <c r="B27" s="94" t="s">
        <v>42</v>
      </c>
      <c r="C27" s="95"/>
      <c r="D27" s="384"/>
      <c r="E27" s="265"/>
      <c r="F27" s="96"/>
    </row>
    <row r="28" spans="1:6" s="33" customFormat="1" ht="17.25" customHeight="1" hidden="1">
      <c r="A28" s="97">
        <v>801</v>
      </c>
      <c r="B28" s="98" t="s">
        <v>43</v>
      </c>
      <c r="C28" s="99" t="s">
        <v>44</v>
      </c>
      <c r="D28" s="385"/>
      <c r="E28" s="371">
        <f>E35+E29+E31+E33</f>
        <v>0</v>
      </c>
      <c r="F28" s="165">
        <f>F35</f>
        <v>0</v>
      </c>
    </row>
    <row r="29" spans="1:6" s="33" customFormat="1" ht="18.75" customHeight="1" hidden="1">
      <c r="A29" s="100">
        <v>80102</v>
      </c>
      <c r="B29" s="101" t="s">
        <v>45</v>
      </c>
      <c r="C29" s="102"/>
      <c r="D29" s="386"/>
      <c r="E29" s="372">
        <f>E30</f>
        <v>0</v>
      </c>
      <c r="F29" s="103"/>
    </row>
    <row r="30" spans="1:6" s="62" customFormat="1" ht="27" customHeight="1" hidden="1">
      <c r="A30" s="83">
        <v>6050</v>
      </c>
      <c r="B30" s="104" t="s">
        <v>46</v>
      </c>
      <c r="C30" s="52"/>
      <c r="D30" s="339"/>
      <c r="E30" s="373"/>
      <c r="F30" s="105"/>
    </row>
    <row r="31" spans="1:6" s="62" customFormat="1" ht="16.5" customHeight="1" hidden="1">
      <c r="A31" s="106">
        <v>80120</v>
      </c>
      <c r="B31" s="107" t="s">
        <v>47</v>
      </c>
      <c r="C31" s="108"/>
      <c r="D31" s="340"/>
      <c r="E31" s="374">
        <f>E32</f>
        <v>0</v>
      </c>
      <c r="F31" s="109"/>
    </row>
    <row r="32" spans="1:6" s="62" customFormat="1" ht="27" customHeight="1" hidden="1">
      <c r="A32" s="83">
        <v>6050</v>
      </c>
      <c r="B32" s="104" t="s">
        <v>46</v>
      </c>
      <c r="C32" s="52"/>
      <c r="D32" s="339"/>
      <c r="E32" s="373"/>
      <c r="F32" s="105"/>
    </row>
    <row r="33" spans="1:6" s="62" customFormat="1" ht="15" customHeight="1" hidden="1">
      <c r="A33" s="106">
        <v>80130</v>
      </c>
      <c r="B33" s="107" t="s">
        <v>48</v>
      </c>
      <c r="C33" s="108"/>
      <c r="D33" s="340"/>
      <c r="E33" s="374">
        <f>E34</f>
        <v>0</v>
      </c>
      <c r="F33" s="109"/>
    </row>
    <row r="34" spans="1:6" s="62" customFormat="1" ht="27" customHeight="1" hidden="1">
      <c r="A34" s="83">
        <v>6050</v>
      </c>
      <c r="B34" s="104" t="s">
        <v>46</v>
      </c>
      <c r="C34" s="52"/>
      <c r="D34" s="339"/>
      <c r="E34" s="373"/>
      <c r="F34" s="105"/>
    </row>
    <row r="35" spans="1:6" s="33" customFormat="1" ht="17.25" customHeight="1" hidden="1">
      <c r="A35" s="110">
        <v>80195</v>
      </c>
      <c r="B35" s="111" t="s">
        <v>34</v>
      </c>
      <c r="C35" s="112"/>
      <c r="D35" s="331"/>
      <c r="E35" s="48">
        <f>E37+E38</f>
        <v>0</v>
      </c>
      <c r="F35" s="49">
        <f>SUM(F37:F39)</f>
        <v>0</v>
      </c>
    </row>
    <row r="36" spans="1:6" s="62" customFormat="1" ht="40.5" customHeight="1" hidden="1">
      <c r="A36" s="93">
        <v>2130</v>
      </c>
      <c r="B36" s="113" t="s">
        <v>49</v>
      </c>
      <c r="C36" s="114"/>
      <c r="D36" s="324"/>
      <c r="E36" s="53"/>
      <c r="F36" s="54"/>
    </row>
    <row r="37" spans="1:6" s="27" customFormat="1" ht="15.75" hidden="1" thickBot="1">
      <c r="A37" s="39">
        <v>4170</v>
      </c>
      <c r="B37" s="115" t="s">
        <v>32</v>
      </c>
      <c r="C37" s="116"/>
      <c r="D37" s="387"/>
      <c r="E37" s="53"/>
      <c r="F37" s="41"/>
    </row>
    <row r="38" spans="1:6" s="27" customFormat="1" ht="15.75" hidden="1" thickBot="1">
      <c r="A38" s="117">
        <v>4300</v>
      </c>
      <c r="B38" s="118" t="s">
        <v>20</v>
      </c>
      <c r="C38" s="116"/>
      <c r="D38" s="387"/>
      <c r="E38" s="53"/>
      <c r="F38" s="41"/>
    </row>
    <row r="39" spans="1:6" s="27" customFormat="1" ht="28.5" customHeight="1" hidden="1">
      <c r="A39" s="119">
        <v>6050</v>
      </c>
      <c r="B39" s="120" t="s">
        <v>46</v>
      </c>
      <c r="C39" s="116"/>
      <c r="D39" s="387"/>
      <c r="E39" s="53"/>
      <c r="F39" s="41"/>
    </row>
    <row r="40" spans="1:6" s="75" customFormat="1" ht="17.25" hidden="1" thickBot="1" thickTop="1">
      <c r="A40" s="121">
        <v>852</v>
      </c>
      <c r="B40" s="122" t="s">
        <v>15</v>
      </c>
      <c r="C40" s="86" t="s">
        <v>50</v>
      </c>
      <c r="D40" s="337"/>
      <c r="E40" s="235">
        <f>E41+E46</f>
        <v>0</v>
      </c>
      <c r="F40" s="123">
        <f>F41+F46</f>
        <v>0</v>
      </c>
    </row>
    <row r="41" spans="1:6" s="75" customFormat="1" ht="18" customHeight="1" hidden="1">
      <c r="A41" s="124" t="s">
        <v>51</v>
      </c>
      <c r="B41" s="125" t="s">
        <v>16</v>
      </c>
      <c r="C41" s="126"/>
      <c r="D41" s="388"/>
      <c r="E41" s="230"/>
      <c r="F41" s="77">
        <f>SUM(F42:F45)</f>
        <v>0</v>
      </c>
    </row>
    <row r="42" spans="1:6" s="131" customFormat="1" ht="14.25" customHeight="1" hidden="1">
      <c r="A42" s="127"/>
      <c r="B42" s="128" t="s">
        <v>52</v>
      </c>
      <c r="C42" s="129"/>
      <c r="D42" s="389"/>
      <c r="E42" s="375"/>
      <c r="F42" s="130"/>
    </row>
    <row r="43" spans="1:6" s="75" customFormat="1" ht="15" customHeight="1" hidden="1">
      <c r="A43" s="50">
        <v>4170</v>
      </c>
      <c r="B43" s="84" t="s">
        <v>53</v>
      </c>
      <c r="C43" s="132"/>
      <c r="D43" s="390"/>
      <c r="E43" s="205"/>
      <c r="F43" s="81"/>
    </row>
    <row r="44" spans="1:6" s="131" customFormat="1" ht="15" customHeight="1" hidden="1">
      <c r="A44" s="133"/>
      <c r="B44" s="134" t="s">
        <v>54</v>
      </c>
      <c r="C44" s="135"/>
      <c r="D44" s="391"/>
      <c r="E44" s="376"/>
      <c r="F44" s="130"/>
    </row>
    <row r="45" spans="1:6" s="75" customFormat="1" ht="16.5" customHeight="1" hidden="1">
      <c r="A45" s="136">
        <v>4170</v>
      </c>
      <c r="B45" s="137" t="s">
        <v>53</v>
      </c>
      <c r="C45" s="138"/>
      <c r="D45" s="392"/>
      <c r="E45" s="216"/>
      <c r="F45" s="139"/>
    </row>
    <row r="46" spans="1:6" s="75" customFormat="1" ht="16.5" customHeight="1" hidden="1">
      <c r="A46" s="140" t="s">
        <v>55</v>
      </c>
      <c r="B46" s="141" t="s">
        <v>56</v>
      </c>
      <c r="C46" s="76"/>
      <c r="D46" s="393"/>
      <c r="E46" s="208">
        <f>SUM(E47:E49)</f>
        <v>0</v>
      </c>
      <c r="F46" s="142">
        <f>SUM(F47:F49)</f>
        <v>0</v>
      </c>
    </row>
    <row r="47" spans="1:6" s="75" customFormat="1" ht="16.5" customHeight="1" hidden="1">
      <c r="A47" s="50">
        <v>4110</v>
      </c>
      <c r="B47" s="84" t="s">
        <v>57</v>
      </c>
      <c r="C47" s="132"/>
      <c r="D47" s="390"/>
      <c r="E47" s="205"/>
      <c r="F47" s="81"/>
    </row>
    <row r="48" spans="1:6" s="75" customFormat="1" ht="16.5" customHeight="1" hidden="1">
      <c r="A48" s="50">
        <v>4120</v>
      </c>
      <c r="B48" s="84" t="s">
        <v>58</v>
      </c>
      <c r="C48" s="132"/>
      <c r="D48" s="390"/>
      <c r="E48" s="205"/>
      <c r="F48" s="81"/>
    </row>
    <row r="49" spans="1:6" s="75" customFormat="1" ht="16.5" customHeight="1" hidden="1">
      <c r="A49" s="50">
        <v>4170</v>
      </c>
      <c r="B49" s="143" t="s">
        <v>53</v>
      </c>
      <c r="C49" s="132"/>
      <c r="D49" s="390"/>
      <c r="E49" s="205"/>
      <c r="F49" s="81"/>
    </row>
    <row r="50" spans="1:6" s="75" customFormat="1" ht="33" hidden="1" thickBot="1" thickTop="1">
      <c r="A50" s="121">
        <v>854</v>
      </c>
      <c r="B50" s="122" t="s">
        <v>59</v>
      </c>
      <c r="C50" s="86" t="s">
        <v>44</v>
      </c>
      <c r="D50" s="337"/>
      <c r="E50" s="235">
        <f>E51+E58</f>
        <v>0</v>
      </c>
      <c r="F50" s="123">
        <f>F51</f>
        <v>0</v>
      </c>
    </row>
    <row r="51" spans="1:6" s="75" customFormat="1" ht="15.75" hidden="1" thickBot="1" thickTop="1">
      <c r="A51" s="124" t="s">
        <v>60</v>
      </c>
      <c r="B51" s="125" t="s">
        <v>61</v>
      </c>
      <c r="C51" s="126"/>
      <c r="D51" s="388"/>
      <c r="E51" s="230"/>
      <c r="F51" s="77">
        <f>SUM(F52:F59)</f>
        <v>0</v>
      </c>
    </row>
    <row r="52" spans="1:6" s="75" customFormat="1" ht="45.75" customHeight="1" hidden="1">
      <c r="A52" s="144" t="s">
        <v>62</v>
      </c>
      <c r="B52" s="145" t="s">
        <v>63</v>
      </c>
      <c r="C52" s="146"/>
      <c r="D52" s="381"/>
      <c r="E52" s="205"/>
      <c r="F52" s="81"/>
    </row>
    <row r="53" spans="1:6" s="75" customFormat="1" ht="90.75" customHeight="1" hidden="1">
      <c r="A53" s="147">
        <v>2888</v>
      </c>
      <c r="B53" s="104" t="s">
        <v>64</v>
      </c>
      <c r="C53" s="132"/>
      <c r="D53" s="390"/>
      <c r="E53" s="205"/>
      <c r="F53" s="81"/>
    </row>
    <row r="54" spans="1:6" s="75" customFormat="1" ht="88.5" customHeight="1" hidden="1">
      <c r="A54" s="147">
        <v>2889</v>
      </c>
      <c r="B54" s="148" t="s">
        <v>64</v>
      </c>
      <c r="C54" s="132"/>
      <c r="D54" s="390"/>
      <c r="E54" s="205"/>
      <c r="F54" s="81"/>
    </row>
    <row r="55" spans="1:6" s="75" customFormat="1" ht="15.75" customHeight="1" hidden="1">
      <c r="A55" s="147">
        <v>3240</v>
      </c>
      <c r="B55" s="84" t="s">
        <v>65</v>
      </c>
      <c r="C55" s="132"/>
      <c r="D55" s="390"/>
      <c r="E55" s="205"/>
      <c r="F55" s="81"/>
    </row>
    <row r="56" spans="1:6" s="75" customFormat="1" ht="15.75" customHeight="1" hidden="1">
      <c r="A56" s="83">
        <v>3248</v>
      </c>
      <c r="B56" s="84" t="s">
        <v>65</v>
      </c>
      <c r="C56" s="132"/>
      <c r="D56" s="390"/>
      <c r="E56" s="205"/>
      <c r="F56" s="81"/>
    </row>
    <row r="57" spans="1:6" s="75" customFormat="1" ht="15.75" customHeight="1" hidden="1">
      <c r="A57" s="83">
        <v>3249</v>
      </c>
      <c r="B57" s="84" t="s">
        <v>65</v>
      </c>
      <c r="C57" s="132"/>
      <c r="D57" s="390"/>
      <c r="E57" s="205"/>
      <c r="F57" s="81"/>
    </row>
    <row r="58" spans="1:6" s="75" customFormat="1" ht="15.75" customHeight="1" hidden="1">
      <c r="A58" s="50">
        <v>4218</v>
      </c>
      <c r="B58" s="84" t="s">
        <v>66</v>
      </c>
      <c r="C58" s="132"/>
      <c r="D58" s="390"/>
      <c r="E58" s="205"/>
      <c r="F58" s="81"/>
    </row>
    <row r="59" spans="1:6" s="75" customFormat="1" ht="15.75" customHeight="1" hidden="1">
      <c r="A59" s="50">
        <v>4219</v>
      </c>
      <c r="B59" s="143" t="s">
        <v>66</v>
      </c>
      <c r="C59" s="149"/>
      <c r="D59" s="390"/>
      <c r="E59" s="205"/>
      <c r="F59" s="81"/>
    </row>
    <row r="60" spans="1:6" s="33" customFormat="1" ht="30" customHeight="1" hidden="1">
      <c r="A60" s="150">
        <v>900</v>
      </c>
      <c r="B60" s="151" t="s">
        <v>67</v>
      </c>
      <c r="C60" s="167" t="s">
        <v>13</v>
      </c>
      <c r="D60" s="394"/>
      <c r="E60" s="287">
        <f>SUM(E61)</f>
        <v>0</v>
      </c>
      <c r="F60" s="152">
        <f>SUM(F61)</f>
        <v>0</v>
      </c>
    </row>
    <row r="61" spans="1:6" s="33" customFormat="1" ht="20.25" customHeight="1" hidden="1">
      <c r="A61" s="153">
        <v>90015</v>
      </c>
      <c r="B61" s="154" t="s">
        <v>68</v>
      </c>
      <c r="C61" s="168"/>
      <c r="D61" s="395"/>
      <c r="E61" s="37">
        <f>SUM(E62:E63)</f>
        <v>0</v>
      </c>
      <c r="F61" s="61">
        <f>SUM(F62:F63)</f>
        <v>0</v>
      </c>
    </row>
    <row r="62" spans="1:6" s="62" customFormat="1" ht="15.75" hidden="1" thickBot="1">
      <c r="A62" s="83">
        <v>4260</v>
      </c>
      <c r="B62" s="155" t="s">
        <v>69</v>
      </c>
      <c r="C62" s="52"/>
      <c r="D62" s="339"/>
      <c r="E62" s="53"/>
      <c r="F62" s="54"/>
    </row>
    <row r="63" spans="1:6" s="62" customFormat="1" ht="15.75" hidden="1" thickBot="1">
      <c r="A63" s="83">
        <v>4270</v>
      </c>
      <c r="B63" s="155" t="s">
        <v>36</v>
      </c>
      <c r="C63" s="52"/>
      <c r="D63" s="339"/>
      <c r="E63" s="53"/>
      <c r="F63" s="54"/>
    </row>
    <row r="64" spans="1:6" s="75" customFormat="1" ht="32.25" customHeight="1" hidden="1">
      <c r="A64" s="156">
        <v>921</v>
      </c>
      <c r="B64" s="157" t="s">
        <v>70</v>
      </c>
      <c r="C64" s="74" t="s">
        <v>50</v>
      </c>
      <c r="D64" s="396"/>
      <c r="E64" s="377"/>
      <c r="F64" s="123">
        <f>F65</f>
        <v>0</v>
      </c>
    </row>
    <row r="65" spans="1:6" s="158" customFormat="1" ht="28.5" customHeight="1" hidden="1">
      <c r="A65" s="100">
        <v>92108</v>
      </c>
      <c r="B65" s="101" t="s">
        <v>71</v>
      </c>
      <c r="C65" s="169"/>
      <c r="D65" s="397"/>
      <c r="E65" s="230"/>
      <c r="F65" s="77">
        <f>SUM(F66)</f>
        <v>0</v>
      </c>
    </row>
    <row r="66" spans="1:6" s="75" customFormat="1" ht="29.25" customHeight="1" hidden="1">
      <c r="A66" s="78">
        <v>2480</v>
      </c>
      <c r="B66" s="79" t="s">
        <v>72</v>
      </c>
      <c r="C66" s="132"/>
      <c r="D66" s="390"/>
      <c r="E66" s="205"/>
      <c r="F66" s="81"/>
    </row>
    <row r="67" spans="1:6" s="75" customFormat="1" ht="20.25" customHeight="1">
      <c r="A67" s="78"/>
      <c r="B67" s="70" t="s">
        <v>76</v>
      </c>
      <c r="C67" s="254"/>
      <c r="D67" s="398"/>
      <c r="E67" s="378">
        <f>SUM(E68:E71)</f>
        <v>380</v>
      </c>
      <c r="F67" s="361">
        <f>SUM(F68:F71)</f>
        <v>380</v>
      </c>
    </row>
    <row r="68" spans="1:6" s="62" customFormat="1" ht="29.25" customHeight="1">
      <c r="A68" s="63">
        <v>3020</v>
      </c>
      <c r="B68" s="40" t="s">
        <v>26</v>
      </c>
      <c r="C68" s="114"/>
      <c r="D68" s="324"/>
      <c r="E68" s="53"/>
      <c r="F68" s="54">
        <v>150</v>
      </c>
    </row>
    <row r="69" spans="1:6" s="75" customFormat="1" ht="15">
      <c r="A69" s="39">
        <v>4040</v>
      </c>
      <c r="B69" s="40" t="s">
        <v>17</v>
      </c>
      <c r="C69" s="80"/>
      <c r="D69" s="381"/>
      <c r="E69" s="205">
        <v>62</v>
      </c>
      <c r="F69" s="81"/>
    </row>
    <row r="70" spans="1:6" s="75" customFormat="1" ht="15">
      <c r="A70" s="39">
        <v>4280</v>
      </c>
      <c r="B70" s="40" t="s">
        <v>18</v>
      </c>
      <c r="C70" s="80"/>
      <c r="D70" s="381"/>
      <c r="E70" s="205"/>
      <c r="F70" s="81">
        <v>230</v>
      </c>
    </row>
    <row r="71" spans="1:6" s="75" customFormat="1" ht="22.5" customHeight="1">
      <c r="A71" s="63">
        <v>4410</v>
      </c>
      <c r="B71" s="40" t="s">
        <v>33</v>
      </c>
      <c r="C71" s="254"/>
      <c r="D71" s="398"/>
      <c r="E71" s="205">
        <v>318</v>
      </c>
      <c r="F71" s="81"/>
    </row>
    <row r="72" spans="1:6" s="75" customFormat="1" ht="71.25" customHeight="1">
      <c r="A72" s="64">
        <v>85213</v>
      </c>
      <c r="B72" s="65" t="s">
        <v>181</v>
      </c>
      <c r="C72" s="252"/>
      <c r="D72" s="399">
        <f>D73</f>
        <v>320</v>
      </c>
      <c r="E72" s="208"/>
      <c r="F72" s="142">
        <f>F74</f>
        <v>320</v>
      </c>
    </row>
    <row r="73" spans="1:6" s="75" customFormat="1" ht="72.75" customHeight="1">
      <c r="A73" s="63">
        <v>2010</v>
      </c>
      <c r="B73" s="40" t="s">
        <v>102</v>
      </c>
      <c r="C73" s="254"/>
      <c r="D73" s="400">
        <v>320</v>
      </c>
      <c r="E73" s="205"/>
      <c r="F73" s="81"/>
    </row>
    <row r="74" spans="1:6" s="75" customFormat="1" ht="22.5" customHeight="1">
      <c r="A74" s="359">
        <v>4130</v>
      </c>
      <c r="B74" s="350" t="s">
        <v>103</v>
      </c>
      <c r="C74" s="362"/>
      <c r="D74" s="401"/>
      <c r="E74" s="216"/>
      <c r="F74" s="139">
        <v>320</v>
      </c>
    </row>
    <row r="75" spans="1:6" s="75" customFormat="1" ht="41.25" customHeight="1">
      <c r="A75" s="64">
        <v>85214</v>
      </c>
      <c r="B75" s="65" t="s">
        <v>118</v>
      </c>
      <c r="C75" s="365"/>
      <c r="D75" s="402">
        <f>D76</f>
        <v>72264</v>
      </c>
      <c r="E75" s="208"/>
      <c r="F75" s="142">
        <f>F77</f>
        <v>72264</v>
      </c>
    </row>
    <row r="76" spans="1:6" s="75" customFormat="1" ht="72" customHeight="1">
      <c r="A76" s="63">
        <v>2010</v>
      </c>
      <c r="B76" s="40" t="s">
        <v>102</v>
      </c>
      <c r="C76" s="254"/>
      <c r="D76" s="403">
        <v>72264</v>
      </c>
      <c r="E76" s="205"/>
      <c r="F76" s="81"/>
    </row>
    <row r="77" spans="1:6" s="75" customFormat="1" ht="22.5" customHeight="1">
      <c r="A77" s="63">
        <v>3110</v>
      </c>
      <c r="B77" s="40" t="s">
        <v>35</v>
      </c>
      <c r="C77" s="254"/>
      <c r="D77" s="404"/>
      <c r="E77" s="205"/>
      <c r="F77" s="81">
        <v>72264</v>
      </c>
    </row>
    <row r="78" spans="1:6" s="158" customFormat="1" ht="28.5" customHeight="1">
      <c r="A78" s="110">
        <v>85228</v>
      </c>
      <c r="B78" s="65" t="s">
        <v>31</v>
      </c>
      <c r="C78" s="363"/>
      <c r="D78" s="405"/>
      <c r="E78" s="208">
        <f>E79</f>
        <v>5500</v>
      </c>
      <c r="F78" s="142">
        <f>F80</f>
        <v>5500</v>
      </c>
    </row>
    <row r="79" spans="1:6" s="75" customFormat="1" ht="18.75" customHeight="1">
      <c r="A79" s="39">
        <v>4170</v>
      </c>
      <c r="B79" s="40" t="s">
        <v>32</v>
      </c>
      <c r="C79" s="132"/>
      <c r="D79" s="404"/>
      <c r="E79" s="205">
        <v>5500</v>
      </c>
      <c r="F79" s="81"/>
    </row>
    <row r="80" spans="1:6" s="75" customFormat="1" ht="18" customHeight="1" thickBot="1">
      <c r="A80" s="39">
        <v>4300</v>
      </c>
      <c r="B80" s="40" t="s">
        <v>20</v>
      </c>
      <c r="C80" s="132"/>
      <c r="D80" s="404"/>
      <c r="E80" s="205"/>
      <c r="F80" s="81">
        <v>5500</v>
      </c>
    </row>
    <row r="81" spans="1:6" s="59" customFormat="1" ht="21" customHeight="1" thickBot="1" thickTop="1">
      <c r="A81" s="55"/>
      <c r="B81" s="56" t="s">
        <v>14</v>
      </c>
      <c r="C81" s="57"/>
      <c r="D81" s="406">
        <f>D15</f>
        <v>72584</v>
      </c>
      <c r="E81" s="251">
        <f>E11+E15</f>
        <v>6281</v>
      </c>
      <c r="F81" s="166">
        <f>F11+F15</f>
        <v>78865</v>
      </c>
    </row>
    <row r="82" spans="1:6" s="163" customFormat="1" ht="22.5" customHeight="1" thickBot="1" thickTop="1">
      <c r="A82" s="159"/>
      <c r="B82" s="160" t="s">
        <v>73</v>
      </c>
      <c r="C82" s="160"/>
      <c r="D82" s="519"/>
      <c r="E82" s="161">
        <f>F81-E81</f>
        <v>72584</v>
      </c>
      <c r="F82" s="162"/>
    </row>
    <row r="83" ht="16.5" thickTop="1"/>
  </sheetData>
  <mergeCells count="1">
    <mergeCell ref="B8:B9"/>
  </mergeCells>
  <printOptions/>
  <pageMargins left="0.75" right="0.75" top="1" bottom="1" header="0.5" footer="0.5"/>
  <pageSetup firstPageNumber="14" useFirstPageNumber="1" horizontalDpi="300" verticalDpi="3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0">
      <selection activeCell="I13" sqref="I13"/>
    </sheetView>
  </sheetViews>
  <sheetFormatPr defaultColWidth="9.00390625" defaultRowHeight="12.75"/>
  <cols>
    <col min="1" max="1" width="7.875" style="1" customWidth="1"/>
    <col min="2" max="2" width="32.375" style="1" customWidth="1"/>
    <col min="3" max="3" width="6.75390625" style="1" customWidth="1"/>
    <col min="4" max="4" width="12.625" style="60" customWidth="1"/>
    <col min="5" max="5" width="11.25390625" style="1" customWidth="1"/>
    <col min="6" max="6" width="11.875" style="1" customWidth="1"/>
    <col min="7" max="16384" width="10.00390625" style="1" customWidth="1"/>
  </cols>
  <sheetData>
    <row r="1" ht="12" customHeight="1">
      <c r="E1" s="2" t="s">
        <v>91</v>
      </c>
    </row>
    <row r="2" spans="1:5" ht="12" customHeight="1">
      <c r="A2" s="3"/>
      <c r="B2" s="4"/>
      <c r="C2" s="5"/>
      <c r="D2" s="249"/>
      <c r="E2" s="6" t="s">
        <v>189</v>
      </c>
    </row>
    <row r="3" spans="1:5" ht="12" customHeight="1">
      <c r="A3" s="3"/>
      <c r="B3" s="4"/>
      <c r="C3" s="5"/>
      <c r="D3" s="249"/>
      <c r="E3" s="6" t="s">
        <v>1</v>
      </c>
    </row>
    <row r="4" spans="1:5" ht="12" customHeight="1">
      <c r="A4" s="3"/>
      <c r="B4" s="4"/>
      <c r="C4" s="5"/>
      <c r="D4" s="249"/>
      <c r="E4" s="7" t="s">
        <v>134</v>
      </c>
    </row>
    <row r="5" spans="1:5" ht="12" customHeight="1">
      <c r="A5" s="3"/>
      <c r="B5" s="4"/>
      <c r="C5" s="5"/>
      <c r="D5" s="249"/>
      <c r="E5" s="7"/>
    </row>
    <row r="6" spans="1:6" s="12" customFormat="1" ht="55.5" customHeight="1">
      <c r="A6" s="8" t="s">
        <v>193</v>
      </c>
      <c r="B6" s="9"/>
      <c r="C6" s="10"/>
      <c r="D6" s="250"/>
      <c r="E6" s="11"/>
      <c r="F6" s="11"/>
    </row>
    <row r="7" spans="1:6" s="12" customFormat="1" ht="13.5" customHeight="1" thickBot="1">
      <c r="A7" s="8"/>
      <c r="B7" s="9"/>
      <c r="C7" s="10"/>
      <c r="D7" s="250"/>
      <c r="F7" s="13" t="s">
        <v>2</v>
      </c>
    </row>
    <row r="8" spans="1:6" s="18" customFormat="1" ht="27.75" customHeight="1">
      <c r="A8" s="14" t="s">
        <v>3</v>
      </c>
      <c r="B8" s="542" t="s">
        <v>4</v>
      </c>
      <c r="C8" s="15" t="s">
        <v>5</v>
      </c>
      <c r="D8" s="420" t="s">
        <v>94</v>
      </c>
      <c r="E8" s="367" t="s">
        <v>6</v>
      </c>
      <c r="F8" s="164"/>
    </row>
    <row r="9" spans="1:6" s="18" customFormat="1" ht="18" customHeight="1">
      <c r="A9" s="19" t="s">
        <v>7</v>
      </c>
      <c r="B9" s="543"/>
      <c r="C9" s="20" t="s">
        <v>8</v>
      </c>
      <c r="D9" s="417" t="s">
        <v>10</v>
      </c>
      <c r="E9" s="21" t="s">
        <v>9</v>
      </c>
      <c r="F9" s="22" t="s">
        <v>10</v>
      </c>
    </row>
    <row r="10" spans="1:6" s="27" customFormat="1" ht="12" thickBot="1">
      <c r="A10" s="23">
        <v>1</v>
      </c>
      <c r="B10" s="24">
        <v>2</v>
      </c>
      <c r="C10" s="24">
        <v>3</v>
      </c>
      <c r="D10" s="408">
        <v>4</v>
      </c>
      <c r="E10" s="25">
        <v>5</v>
      </c>
      <c r="F10" s="26">
        <v>6</v>
      </c>
    </row>
    <row r="11" spans="1:6" s="33" customFormat="1" ht="48" customHeight="1" thickBot="1" thickTop="1">
      <c r="A11" s="28">
        <v>754</v>
      </c>
      <c r="B11" s="35" t="s">
        <v>92</v>
      </c>
      <c r="C11" s="30" t="s">
        <v>96</v>
      </c>
      <c r="D11" s="380">
        <f>D12</f>
        <v>354065</v>
      </c>
      <c r="E11" s="31"/>
      <c r="F11" s="283">
        <f>F12</f>
        <v>354065</v>
      </c>
    </row>
    <row r="12" spans="1:6" s="33" customFormat="1" ht="31.5" customHeight="1" thickTop="1">
      <c r="A12" s="34">
        <v>75411</v>
      </c>
      <c r="B12" s="35" t="s">
        <v>93</v>
      </c>
      <c r="C12" s="36"/>
      <c r="D12" s="409">
        <f>D13</f>
        <v>354065</v>
      </c>
      <c r="E12" s="37"/>
      <c r="F12" s="61">
        <f>SUM(F13:F22)</f>
        <v>354065</v>
      </c>
    </row>
    <row r="13" spans="1:6" s="62" customFormat="1" ht="75" customHeight="1">
      <c r="A13" s="63">
        <v>2110</v>
      </c>
      <c r="B13" s="40" t="s">
        <v>95</v>
      </c>
      <c r="C13" s="114"/>
      <c r="D13" s="344">
        <v>354065</v>
      </c>
      <c r="E13" s="53"/>
      <c r="F13" s="54"/>
    </row>
    <row r="14" spans="1:6" s="62" customFormat="1" ht="43.5" customHeight="1">
      <c r="A14" s="63">
        <v>3070</v>
      </c>
      <c r="B14" s="40" t="s">
        <v>97</v>
      </c>
      <c r="C14" s="114"/>
      <c r="D14" s="332"/>
      <c r="E14" s="53"/>
      <c r="F14" s="54">
        <v>53255</v>
      </c>
    </row>
    <row r="15" spans="1:6" s="75" customFormat="1" ht="15">
      <c r="A15" s="39">
        <v>4010</v>
      </c>
      <c r="B15" s="40" t="s">
        <v>98</v>
      </c>
      <c r="C15" s="80"/>
      <c r="D15" s="410"/>
      <c r="E15" s="205"/>
      <c r="F15" s="81">
        <v>14200</v>
      </c>
    </row>
    <row r="16" spans="1:6" s="75" customFormat="1" ht="36" customHeight="1">
      <c r="A16" s="39">
        <v>4050</v>
      </c>
      <c r="B16" s="40" t="s">
        <v>99</v>
      </c>
      <c r="C16" s="80"/>
      <c r="D16" s="410"/>
      <c r="E16" s="205"/>
      <c r="F16" s="81">
        <v>216746</v>
      </c>
    </row>
    <row r="17" spans="1:6" s="75" customFormat="1" ht="60">
      <c r="A17" s="83">
        <v>4080</v>
      </c>
      <c r="B17" s="84" t="s">
        <v>100</v>
      </c>
      <c r="C17" s="80"/>
      <c r="D17" s="410"/>
      <c r="E17" s="205"/>
      <c r="F17" s="81">
        <v>53840</v>
      </c>
    </row>
    <row r="18" spans="1:6" s="75" customFormat="1" ht="16.5" customHeight="1">
      <c r="A18" s="78">
        <v>4110</v>
      </c>
      <c r="B18" s="40" t="s">
        <v>57</v>
      </c>
      <c r="C18" s="253"/>
      <c r="D18" s="411"/>
      <c r="E18" s="205"/>
      <c r="F18" s="81">
        <v>2600</v>
      </c>
    </row>
    <row r="19" spans="1:6" s="62" customFormat="1" ht="17.25" customHeight="1">
      <c r="A19" s="63">
        <v>4120</v>
      </c>
      <c r="B19" s="40" t="s">
        <v>58</v>
      </c>
      <c r="C19" s="114"/>
      <c r="D19" s="332"/>
      <c r="E19" s="53"/>
      <c r="F19" s="54">
        <v>350</v>
      </c>
    </row>
    <row r="20" spans="1:6" s="75" customFormat="1" ht="29.25" customHeight="1">
      <c r="A20" s="39">
        <v>4180</v>
      </c>
      <c r="B20" s="40" t="s">
        <v>138</v>
      </c>
      <c r="C20" s="80"/>
      <c r="D20" s="410"/>
      <c r="E20" s="205"/>
      <c r="F20" s="81">
        <v>10996</v>
      </c>
    </row>
    <row r="21" spans="1:6" s="75" customFormat="1" ht="18" customHeight="1">
      <c r="A21" s="39">
        <v>4440</v>
      </c>
      <c r="B21" s="40" t="s">
        <v>101</v>
      </c>
      <c r="C21" s="80"/>
      <c r="D21" s="410"/>
      <c r="E21" s="205"/>
      <c r="F21" s="81">
        <v>1328</v>
      </c>
    </row>
    <row r="22" spans="1:6" s="75" customFormat="1" ht="31.5" customHeight="1" thickBot="1">
      <c r="A22" s="63">
        <v>4500</v>
      </c>
      <c r="B22" s="40" t="s">
        <v>139</v>
      </c>
      <c r="C22" s="170"/>
      <c r="D22" s="412"/>
      <c r="E22" s="407"/>
      <c r="F22" s="81">
        <v>750</v>
      </c>
    </row>
    <row r="23" spans="1:6" s="59" customFormat="1" ht="21" customHeight="1" thickBot="1" thickTop="1">
      <c r="A23" s="55"/>
      <c r="B23" s="56" t="s">
        <v>14</v>
      </c>
      <c r="C23" s="57"/>
      <c r="D23" s="413">
        <f>D11</f>
        <v>354065</v>
      </c>
      <c r="E23" s="251"/>
      <c r="F23" s="166">
        <f>F11</f>
        <v>354065</v>
      </c>
    </row>
    <row r="24" spans="1:6" s="163" customFormat="1" ht="22.5" customHeight="1" thickBot="1" thickTop="1">
      <c r="A24" s="159"/>
      <c r="B24" s="160" t="s">
        <v>73</v>
      </c>
      <c r="C24" s="160"/>
      <c r="D24" s="518"/>
      <c r="E24" s="161">
        <f>F23-E23</f>
        <v>354065</v>
      </c>
      <c r="F24" s="162"/>
    </row>
    <row r="25" ht="16.5" thickTop="1"/>
  </sheetData>
  <mergeCells count="1">
    <mergeCell ref="B8:B9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szpak</cp:lastModifiedBy>
  <cp:lastPrinted>2007-07-03T10:42:45Z</cp:lastPrinted>
  <dcterms:created xsi:type="dcterms:W3CDTF">2007-06-26T09:26:58Z</dcterms:created>
  <dcterms:modified xsi:type="dcterms:W3CDTF">2007-07-05T11:53:50Z</dcterms:modified>
  <cp:category/>
  <cp:version/>
  <cp:contentType/>
  <cp:contentStatus/>
</cp:coreProperties>
</file>