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80" windowHeight="6585" activeTab="0"/>
  </bookViews>
  <sheets>
    <sheet name="Zal nr 6" sheetId="1" r:id="rId1"/>
    <sheet name="Zal nr 5" sheetId="2" r:id="rId2"/>
    <sheet name="Zal nr 4" sheetId="3" r:id="rId3"/>
    <sheet name="Zal nr 2" sheetId="4" r:id="rId4"/>
    <sheet name="Zal nr 3" sheetId="5" r:id="rId5"/>
    <sheet name="Zał nr1" sheetId="6" r:id="rId6"/>
  </sheets>
  <definedNames>
    <definedName name="_xlnm.Print_Titles" localSheetId="3">'Zal nr 2'!$8:$10</definedName>
    <definedName name="_xlnm.Print_Titles" localSheetId="4">'Zal nr 3'!$8:$10</definedName>
    <definedName name="_xlnm.Print_Titles" localSheetId="2">'Zal nr 4'!$9:$11</definedName>
    <definedName name="_xlnm.Print_Titles" localSheetId="5">'Zał nr1'!$7:$9</definedName>
  </definedNames>
  <calcPr fullCalcOnLoad="1"/>
</workbook>
</file>

<file path=xl/sharedStrings.xml><?xml version="1.0" encoding="utf-8"?>
<sst xmlns="http://schemas.openxmlformats.org/spreadsheetml/2006/main" count="415" uniqueCount="143">
  <si>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</si>
  <si>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</si>
  <si>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</si>
  <si>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</si>
  <si>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</si>
  <si>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</si>
  <si>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</si>
  <si>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E</t>
  </si>
  <si>
    <t>Pozostała działalność</t>
  </si>
  <si>
    <t>OGÓŁEM</t>
  </si>
  <si>
    <t>Zmniejszenia</t>
  </si>
  <si>
    <t>w złotych</t>
  </si>
  <si>
    <t>Zakup usług pozostałych</t>
  </si>
  <si>
    <t>4300</t>
  </si>
  <si>
    <t>Załącznik nr 1 do Zarządzenia</t>
  </si>
  <si>
    <t>Prezydenta Miasta Koszalina</t>
  </si>
  <si>
    <t>DOCHODY</t>
  </si>
  <si>
    <t>Załącznik nr 3 do Zarządzenia</t>
  </si>
  <si>
    <t>per saldo</t>
  </si>
  <si>
    <t>OŚWIATA I WYCHOWANIE</t>
  </si>
  <si>
    <t>Zakup materiałów i wyposażenia</t>
  </si>
  <si>
    <t>Zakup pomocy naukowych, dydaktycznych i książek</t>
  </si>
  <si>
    <t>Szkoły podstawowe</t>
  </si>
  <si>
    <t>Składki na ubezpieczenia społeczne</t>
  </si>
  <si>
    <t>Składki na FP</t>
  </si>
  <si>
    <t>Zakup usług remontowych</t>
  </si>
  <si>
    <t>POMOC SPOŁECZNA</t>
  </si>
  <si>
    <t>Wynagrodzenia osobowe pracowników</t>
  </si>
  <si>
    <t>Zakup energii</t>
  </si>
  <si>
    <t>Załącznik nr 4 do Zarządzenia</t>
  </si>
  <si>
    <t>ADMINISTRACJA PUBLICZNA</t>
  </si>
  <si>
    <t>Urząd Miejski</t>
  </si>
  <si>
    <t>Dodatkowe wynagrodzenie roczne</t>
  </si>
  <si>
    <t>Zakup usług zdrowotnych</t>
  </si>
  <si>
    <t>Gimnazja</t>
  </si>
  <si>
    <t>3020</t>
  </si>
  <si>
    <t>Nagrody i wydatki osobowe niezaliczane do wynagrodzeń</t>
  </si>
  <si>
    <t>4010</t>
  </si>
  <si>
    <t>Dokształcanie i doskonalenie nauczycieli</t>
  </si>
  <si>
    <t>Wpłaty na PFRON</t>
  </si>
  <si>
    <t>zakup usług remontowych</t>
  </si>
  <si>
    <t>Podróże służbowe krajowe</t>
  </si>
  <si>
    <t>Podróże służbowe zagraniczne</t>
  </si>
  <si>
    <r>
      <t xml:space="preserve">Wynagrodzenia osobowe pracowników - </t>
    </r>
    <r>
      <rPr>
        <i/>
        <sz val="10"/>
        <rFont val="Times New Roman"/>
        <family val="1"/>
      </rPr>
      <t>odprawy emerytalne</t>
    </r>
  </si>
  <si>
    <t>EDUKACYJNA OPIEKA WYCHOWAWCZA</t>
  </si>
  <si>
    <t>Świetlice szkolne</t>
  </si>
  <si>
    <t>BRM</t>
  </si>
  <si>
    <t xml:space="preserve">ZMIANY PLANU DOCHODÓW  I   WYDATKÓW NA  ZADANIA  ZLECONE   GMINIE Z ZAKRESU                                   ADMINISTRACJI RZĄDOWEJ W  2004  ROKU            </t>
  </si>
  <si>
    <t>IK</t>
  </si>
  <si>
    <t xml:space="preserve">Dotacje celowe przekazane  z budżetu państwa na realizację zadań  bieżących z zakresu administracji rządowej oraz innych zadań zleconych gminom ustawami </t>
  </si>
  <si>
    <t>4270</t>
  </si>
  <si>
    <t>KS</t>
  </si>
  <si>
    <t>z dnia  27  września  2004 r.</t>
  </si>
  <si>
    <t>OA</t>
  </si>
  <si>
    <t>GOSPODARKA KOMUNALNA I OCHRONA ŚRODOWISKA</t>
  </si>
  <si>
    <t>Gospodarka ściekowa i ochrona wód</t>
  </si>
  <si>
    <t>KULTURA I OCHRONA DZIEDZICTWA NARODOWEGO</t>
  </si>
  <si>
    <t>Pozostałe zadania w zakresie kultury</t>
  </si>
  <si>
    <t xml:space="preserve">Zakup usług pozostałych </t>
  </si>
  <si>
    <t>Domy i ośrodki kultury, świetlice i kluby</t>
  </si>
  <si>
    <t>Festiwal Filmów Chińskich</t>
  </si>
  <si>
    <t>Dotacja podmiotowa dla instytucji kultury:</t>
  </si>
  <si>
    <t>koncert A.Chrzanowskiej z zespołem</t>
  </si>
  <si>
    <t>cykl imprez "Jazz w teatrze"</t>
  </si>
  <si>
    <t xml:space="preserve">Odpis na ZFŚS </t>
  </si>
  <si>
    <t>Szkolne Schroniska Młodzieżowe</t>
  </si>
  <si>
    <t>ZOE-APM</t>
  </si>
  <si>
    <r>
      <t xml:space="preserve">Wynagrodzenia osobowe pracowników - </t>
    </r>
    <r>
      <rPr>
        <i/>
        <sz val="10"/>
        <rFont val="Times New Roman"/>
        <family val="1"/>
      </rPr>
      <t>awanse zawodowe</t>
    </r>
  </si>
  <si>
    <t>Zakup usług pozostałych - nauka pływania</t>
  </si>
  <si>
    <t>Przedszkola</t>
  </si>
  <si>
    <t>Dotacje celowe z budżetu na finansowanie lub dofinansowanie kosztów realizacji inwestycji i zakupów inwestycyjnych innych jednostek sektora finansów publicznych</t>
  </si>
  <si>
    <t>Świadczenia rodzinne oraz składki na ubezpieczenia emerytalne i rentowe z ubezpieczenia społecznego</t>
  </si>
  <si>
    <t>85203</t>
  </si>
  <si>
    <t>Ośrodki wsparcia</t>
  </si>
  <si>
    <t>2010</t>
  </si>
  <si>
    <t xml:space="preserve">Dotacje celowe otrzymane z budżetu państwa na realizacje zadań bieżących z zakresu administracji rządowej oraz innych zadań  zleconych  gminom  ustawami </t>
  </si>
  <si>
    <t>3110</t>
  </si>
  <si>
    <t>Świadczenia społeczne</t>
  </si>
  <si>
    <t>4110</t>
  </si>
  <si>
    <t>4130</t>
  </si>
  <si>
    <t>Składki na ubezpieczenia zdrowotne</t>
  </si>
  <si>
    <t xml:space="preserve">ZMIANY PLANU DOCHODÓW  I   WYDATKÓW NA  ZADANIA  REALIZOWANE PRZEZ   GMINĘ  NA PODSTAWIE POROZUMIEŃ                                                                                                               Z ORGANAMI ADMINISTRACJI RZĄDOWEJ                                                                           W  2004  ROKU            </t>
  </si>
  <si>
    <t>80195</t>
  </si>
  <si>
    <t xml:space="preserve">Dotacje celowe otrzymane z budżetu państwa na zadania  bieżące realizowane przez gminę  na podstawie  porozumień z organami administracji rządowej </t>
  </si>
  <si>
    <t>Załącznik nr 6 do Zarządzenia</t>
  </si>
  <si>
    <t>Załącznik nr 5 do Zarządzenia</t>
  </si>
  <si>
    <t>DZIAŁALNOŚĆ USŁUGOWA</t>
  </si>
  <si>
    <t>2110</t>
  </si>
  <si>
    <t>Dotacje celowe przekazane z budżetu państwa na realizację zadań bieżących z zakresu administracji rządowej oraz inne zadania zlecone ustawami realizowane przez powiat.</t>
  </si>
  <si>
    <t>GK</t>
  </si>
  <si>
    <t>71013</t>
  </si>
  <si>
    <t>Prace geodezyjne i kartograficzne (nieinwestycyjne)</t>
  </si>
  <si>
    <t>85295</t>
  </si>
  <si>
    <t xml:space="preserve">ZMIANY PLANU DOCHODÓW  I   WYDATKÓW NA  ZADANIA  REALIZOWANE PRZEZ   POWIAT  NA PODSTAWIE POROZUMIEŃ                                                                                                               Z ORGANAMI ADMINISTRACJI RZĄDOWEJ                                                                           W  2004  ROKU            </t>
  </si>
  <si>
    <t xml:space="preserve">Dotacje celowe otrzymane z budżetu państwa na zadania  bieżące realizowane przez powiat  na podstawie  porozumień z organami administracji rządowej </t>
  </si>
  <si>
    <t>POZOSTAŁE ZADANIA W ZAKRESIE POLITYKI SPOŁECZNEJ</t>
  </si>
  <si>
    <t>85395</t>
  </si>
  <si>
    <t>Składki na ubezpieczenie społeczne</t>
  </si>
  <si>
    <t>RWZ</t>
  </si>
  <si>
    <t>RO "Przedmieście Księżnej Anny"</t>
  </si>
  <si>
    <t>Starostwa powiatowe</t>
  </si>
  <si>
    <t>Załącznik nr 2 do Zarządzenia</t>
  </si>
  <si>
    <t>ZMIANY W   PLANIE  WYDATKÓW  NA  ZADANIA   WŁASNE  POWIATU  W  2004  ROKU</t>
  </si>
  <si>
    <t>Szkoły podstawowe specjalne</t>
  </si>
  <si>
    <t>Odpisy na ZFŚS</t>
  </si>
  <si>
    <t>Przedszkola specjalne</t>
  </si>
  <si>
    <t>Gimnazja specjalne</t>
  </si>
  <si>
    <t>Licea ogólnokształcące</t>
  </si>
  <si>
    <t>Dotacja podmiotowa z budżetu dla niepublicznej jednostki systemu oświaty</t>
  </si>
  <si>
    <t>Licea profilowane</t>
  </si>
  <si>
    <t>Szkoły zawodowe</t>
  </si>
  <si>
    <t>Szkoły artystyczne - POKP</t>
  </si>
  <si>
    <t>Szkoła zawodowe specjalne</t>
  </si>
  <si>
    <t>Centrum Kształcenia Ustawicznego</t>
  </si>
  <si>
    <r>
      <t>Wynagrodzenia osobowe pracowników -</t>
    </r>
    <r>
      <rPr>
        <i/>
        <sz val="10"/>
        <rFont val="Times New Roman"/>
        <family val="1"/>
      </rPr>
      <t xml:space="preserve"> odprawy emerytalne</t>
    </r>
  </si>
  <si>
    <r>
      <t>Wynagrodzenia osobowe pracowników -</t>
    </r>
    <r>
      <rPr>
        <i/>
        <sz val="10"/>
        <rFont val="Times New Roman"/>
        <family val="1"/>
      </rPr>
      <t xml:space="preserve"> awanse zawodowe nauczycieli</t>
    </r>
  </si>
  <si>
    <r>
      <t>Zakup usług pozostałych -</t>
    </r>
    <r>
      <rPr>
        <i/>
        <sz val="10"/>
        <rFont val="Times New Roman"/>
        <family val="1"/>
      </rPr>
      <t xml:space="preserve"> opłata za opiekunów praktyk</t>
    </r>
  </si>
  <si>
    <t>Zakup środków żywnościowych</t>
  </si>
  <si>
    <t>Miejska Poradnia Psychologiczno-Pedagogiczna</t>
  </si>
  <si>
    <t>Muzeum</t>
  </si>
  <si>
    <t>Dotacja podmiotowa z budżetu dla instytucji kultury</t>
  </si>
  <si>
    <t>dodruk informatora i przewodnika po wystawie etnograficznej poświęconej kulturze jamneńskiej</t>
  </si>
  <si>
    <t>Specjalne ośrodki szkolno-wychowawcze</t>
  </si>
  <si>
    <t>Internaty i bursy szkolne</t>
  </si>
  <si>
    <t>zorganizowanie VIII edycji konkursu "Rzeźba regionalna Pomorza"</t>
  </si>
  <si>
    <r>
      <t>Placówki wychowania pozaszkolnego -</t>
    </r>
    <r>
      <rPr>
        <b/>
        <i/>
        <sz val="11"/>
        <rFont val="Times New Roman"/>
        <family val="1"/>
      </rPr>
      <t xml:space="preserve"> MDK</t>
    </r>
  </si>
  <si>
    <t xml:space="preserve"> estetyzacja miasta</t>
  </si>
  <si>
    <t>Zakup usług pozostałych:</t>
  </si>
  <si>
    <t>porządkowanie terenów i likwidacja nielegalnych wysypisk</t>
  </si>
  <si>
    <r>
      <t>Wydatki inwestycyjne jednostek budżetowych - "</t>
    </r>
    <r>
      <rPr>
        <i/>
        <sz val="10"/>
        <rFont val="Times New Roman"/>
        <family val="1"/>
      </rPr>
      <t>Uzbrojenie ul. Szczecińskiej"</t>
    </r>
    <r>
      <rPr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 </t>
    </r>
  </si>
  <si>
    <r>
      <t xml:space="preserve">Wydatki inwestycyjne jednostek budżetowych - </t>
    </r>
    <r>
      <rPr>
        <i/>
        <sz val="10"/>
        <rFont val="Times New Roman"/>
        <family val="1"/>
      </rPr>
      <t>"Wydatki na inwestycje zakończone"</t>
    </r>
  </si>
  <si>
    <t>BEZPIECZEŃSTWO PUBLICZNE I OCHRONA PRZECIWPOŻAROWA</t>
  </si>
  <si>
    <t>ZK</t>
  </si>
  <si>
    <t>Komendy powiatowe Państwowej Straży Pożarnej</t>
  </si>
  <si>
    <t>4250</t>
  </si>
  <si>
    <t>Zakup sprzętu i uzbrojenia</t>
  </si>
  <si>
    <t>ZMIANY PLANU  DOCHODÓW  I  WYDATKÓW NA  ZADANIA  ZLECONE POWIATOWI  Z ZAKRESU ADMINISTRACJI  RZĄDOWEJ                                          W  2004  ROKU</t>
  </si>
  <si>
    <t>Dotacje celowe przekazane z budżetu państwa na realizacje zadań bieżących gmin</t>
  </si>
  <si>
    <t>TURYSTYKA</t>
  </si>
  <si>
    <t>PI</t>
  </si>
  <si>
    <t>Zdania w zakresie upowszechniania turystyki</t>
  </si>
  <si>
    <t>ZMIANY  PLANU  DOCHODÓW  I  WYDATKÓW   NA  ZADANIA  WŁASNE   GMINY  W  2004  ROKU</t>
  </si>
  <si>
    <t xml:space="preserve">Nr 215 / 1468 / 04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</si>
</sst>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3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 CE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 CE"/>
      <family val="1"/>
    </font>
    <font>
      <sz val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13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72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8" fillId="0" borderId="0" xfId="0" applyNumberFormat="1" applyFont="1" applyFill="1" applyBorder="1" applyAlignment="1" applyProtection="1">
      <alignment horizontal="centerContinuous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top" wrapText="1"/>
      <protection locked="0"/>
    </xf>
    <xf numFmtId="0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wrapText="1"/>
      <protection locked="0"/>
    </xf>
    <xf numFmtId="0" fontId="13" fillId="0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164" fontId="5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7" xfId="0" applyNumberFormat="1" applyFont="1" applyFill="1" applyBorder="1" applyAlignment="1" applyProtection="1">
      <alignment vertical="center" wrapText="1"/>
      <protection locked="0"/>
    </xf>
    <xf numFmtId="0" fontId="13" fillId="0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0" fontId="14" fillId="0" borderId="5" xfId="0" applyNumberFormat="1" applyFont="1" applyFill="1" applyBorder="1" applyAlignment="1" applyProtection="1">
      <alignment horizontal="centerContinuous" vertical="center"/>
      <protection locked="0"/>
    </xf>
    <xf numFmtId="0" fontId="14" fillId="0" borderId="6" xfId="0" applyNumberFormat="1" applyFont="1" applyFill="1" applyBorder="1" applyAlignment="1" applyProtection="1">
      <alignment vertical="center" wrapText="1"/>
      <protection locked="0"/>
    </xf>
    <xf numFmtId="164" fontId="14" fillId="0" borderId="6" xfId="0" applyNumberFormat="1" applyFont="1" applyFill="1" applyBorder="1" applyAlignment="1" applyProtection="1">
      <alignment horizontal="center" vertical="center"/>
      <protection locked="0"/>
    </xf>
    <xf numFmtId="49" fontId="14" fillId="0" borderId="5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10" fillId="0" borderId="10" xfId="0" applyFont="1" applyBorder="1" applyAlignment="1">
      <alignment horizontal="center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1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0" fontId="13" fillId="0" borderId="14" xfId="0" applyNumberFormat="1" applyFont="1" applyFill="1" applyBorder="1" applyAlignment="1" applyProtection="1">
      <alignment horizontal="center" vertical="center"/>
      <protection locked="0"/>
    </xf>
    <xf numFmtId="3" fontId="14" fillId="0" borderId="11" xfId="0" applyNumberFormat="1" applyFont="1" applyFill="1" applyBorder="1" applyAlignment="1" applyProtection="1">
      <alignment horizontal="right" vertical="center"/>
      <protection locked="0"/>
    </xf>
    <xf numFmtId="3" fontId="14" fillId="0" borderId="14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3" fontId="15" fillId="0" borderId="12" xfId="0" applyNumberFormat="1" applyFont="1" applyFill="1" applyBorder="1" applyAlignment="1" applyProtection="1">
      <alignment vertical="center"/>
      <protection locked="0"/>
    </xf>
    <xf numFmtId="0" fontId="14" fillId="0" borderId="15" xfId="0" applyNumberFormat="1" applyFont="1" applyFill="1" applyBorder="1" applyAlignment="1" applyProtection="1">
      <alignment horizontal="centerContinuous" vertical="center"/>
      <protection locked="0"/>
    </xf>
    <xf numFmtId="0" fontId="14" fillId="0" borderId="16" xfId="0" applyNumberFormat="1" applyFont="1" applyFill="1" applyBorder="1" applyAlignment="1" applyProtection="1">
      <alignment vertical="center" wrapText="1"/>
      <protection locked="0"/>
    </xf>
    <xf numFmtId="164" fontId="14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17" xfId="0" applyNumberFormat="1" applyFont="1" applyFill="1" applyBorder="1" applyAlignment="1" applyProtection="1">
      <alignment vertical="center"/>
      <protection locked="0"/>
    </xf>
    <xf numFmtId="0" fontId="8" fillId="0" borderId="18" xfId="0" applyNumberFormat="1" applyFont="1" applyFill="1" applyBorder="1" applyAlignment="1" applyProtection="1">
      <alignment vertical="center"/>
      <protection locked="0"/>
    </xf>
    <xf numFmtId="3" fontId="8" fillId="0" borderId="2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17" fillId="0" borderId="18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5" fillId="0" borderId="1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vertical="center" wrapText="1"/>
      <protection locked="0"/>
    </xf>
    <xf numFmtId="0" fontId="10" fillId="0" borderId="22" xfId="0" applyFont="1" applyBorder="1" applyAlignment="1">
      <alignment horizontal="center" vertical="center"/>
    </xf>
    <xf numFmtId="3" fontId="14" fillId="0" borderId="21" xfId="0" applyNumberFormat="1" applyFont="1" applyFill="1" applyBorder="1" applyAlignment="1" applyProtection="1">
      <alignment horizontal="right" vertical="center"/>
      <protection locked="0"/>
    </xf>
    <xf numFmtId="3" fontId="14" fillId="0" borderId="23" xfId="0" applyNumberFormat="1" applyFont="1" applyFill="1" applyBorder="1" applyAlignment="1" applyProtection="1">
      <alignment horizontal="right" vertical="center"/>
      <protection locked="0"/>
    </xf>
    <xf numFmtId="3" fontId="5" fillId="0" borderId="24" xfId="0" applyNumberFormat="1" applyFont="1" applyFill="1" applyBorder="1" applyAlignment="1" applyProtection="1">
      <alignment horizontal="right" vertical="center"/>
      <protection locked="0"/>
    </xf>
    <xf numFmtId="3" fontId="13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25" xfId="0" applyNumberFormat="1" applyFont="1" applyFill="1" applyBorder="1" applyAlignment="1" applyProtection="1">
      <alignment horizontal="centerContinuous" vertical="center"/>
      <protection locked="0"/>
    </xf>
    <xf numFmtId="3" fontId="14" fillId="0" borderId="14" xfId="0" applyNumberFormat="1" applyFont="1" applyFill="1" applyBorder="1" applyAlignment="1" applyProtection="1">
      <alignment vertical="center"/>
      <protection locked="0"/>
    </xf>
    <xf numFmtId="3" fontId="14" fillId="0" borderId="26" xfId="0" applyNumberFormat="1" applyFont="1" applyFill="1" applyBorder="1" applyAlignment="1" applyProtection="1">
      <alignment horizontal="right" vertical="center"/>
      <protection locked="0"/>
    </xf>
    <xf numFmtId="164" fontId="14" fillId="0" borderId="9" xfId="0" applyNumberFormat="1" applyFont="1" applyFill="1" applyBorder="1" applyAlignment="1" applyProtection="1">
      <alignment horizontal="center" vertical="center"/>
      <protection locked="0"/>
    </xf>
    <xf numFmtId="3" fontId="5" fillId="0" borderId="22" xfId="0" applyNumberFormat="1" applyFont="1" applyFill="1" applyBorder="1" applyAlignment="1" applyProtection="1">
      <alignment horizontal="right" vertical="center"/>
      <protection locked="0"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0" fontId="15" fillId="0" borderId="2" xfId="0" applyFont="1" applyBorder="1" applyAlignment="1">
      <alignment vertical="center" wrapText="1"/>
    </xf>
    <xf numFmtId="3" fontId="5" fillId="0" borderId="27" xfId="0" applyNumberFormat="1" applyFont="1" applyFill="1" applyBorder="1" applyAlignment="1" applyProtection="1">
      <alignment horizontal="right" vertical="center"/>
      <protection locked="0"/>
    </xf>
    <xf numFmtId="49" fontId="15" fillId="0" borderId="1" xfId="0" applyNumberFormat="1" applyFont="1" applyBorder="1" applyAlignment="1">
      <alignment horizontal="center" vertical="center"/>
    </xf>
    <xf numFmtId="164" fontId="14" fillId="0" borderId="21" xfId="0" applyNumberFormat="1" applyFont="1" applyFill="1" applyBorder="1" applyAlignment="1" applyProtection="1">
      <alignment horizontal="center" vertical="center"/>
      <protection locked="0"/>
    </xf>
    <xf numFmtId="3" fontId="14" fillId="0" borderId="28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164" fontId="20" fillId="0" borderId="0" xfId="0" applyNumberFormat="1" applyFont="1" applyFill="1" applyBorder="1" applyAlignment="1" applyProtection="1">
      <alignment horizontal="centerContinuous"/>
      <protection locked="0"/>
    </xf>
    <xf numFmtId="0" fontId="20" fillId="0" borderId="0" xfId="0" applyNumberFormat="1" applyFont="1" applyFill="1" applyBorder="1" applyAlignment="1" applyProtection="1">
      <alignment horizontal="centerContinuous"/>
      <protection locked="0"/>
    </xf>
    <xf numFmtId="165" fontId="21" fillId="0" borderId="0" xfId="0" applyNumberFormat="1" applyFont="1" applyFill="1" applyBorder="1" applyAlignment="1" applyProtection="1">
      <alignment horizontal="centerContinuous"/>
      <protection locked="0"/>
    </xf>
    <xf numFmtId="0" fontId="15" fillId="0" borderId="0" xfId="0" applyNumberFormat="1" applyFont="1" applyFill="1" applyBorder="1" applyAlignment="1" applyProtection="1">
      <alignment horizontal="left" vertical="center"/>
      <protection locked="0"/>
    </xf>
    <xf numFmtId="164" fontId="20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20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2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9" fillId="0" borderId="0" xfId="0" applyNumberFormat="1" applyFont="1" applyFill="1" applyBorder="1" applyAlignment="1" applyProtection="1">
      <alignment horizontal="centerContinuous" vertical="center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0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0" applyNumberFormat="1" applyFont="1" applyFill="1" applyBorder="1" applyAlignment="1" applyProtection="1">
      <alignment horizontal="center" vertical="top" wrapText="1"/>
      <protection locked="0"/>
    </xf>
    <xf numFmtId="0" fontId="2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9" xfId="0" applyFont="1" applyBorder="1" applyAlignment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5" xfId="0" applyNumberFormat="1" applyFont="1" applyFill="1" applyBorder="1" applyAlignment="1" applyProtection="1">
      <alignment horizontal="center" vertical="center"/>
      <protection locked="0"/>
    </xf>
    <xf numFmtId="0" fontId="26" fillId="0" borderId="6" xfId="0" applyNumberFormat="1" applyFont="1" applyFill="1" applyBorder="1" applyAlignment="1" applyProtection="1">
      <alignment horizontal="center" vertical="center"/>
      <protection locked="0"/>
    </xf>
    <xf numFmtId="0" fontId="26" fillId="0" borderId="30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NumberFormat="1" applyFont="1" applyFill="1" applyBorder="1" applyAlignment="1" applyProtection="1">
      <alignment vertical="center"/>
      <protection locked="0"/>
    </xf>
    <xf numFmtId="0" fontId="14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0" fontId="15" fillId="0" borderId="31" xfId="0" applyNumberFormat="1" applyFont="1" applyFill="1" applyBorder="1" applyAlignment="1" applyProtection="1">
      <alignment horizontal="center" vertical="center"/>
      <protection locked="0"/>
    </xf>
    <xf numFmtId="0" fontId="15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0" xfId="0" applyNumberFormat="1" applyFont="1" applyFill="1" applyBorder="1" applyAlignment="1" applyProtection="1">
      <alignment horizontal="center" vertical="center"/>
      <protection locked="0"/>
    </xf>
    <xf numFmtId="3" fontId="15" fillId="0" borderId="32" xfId="0" applyNumberFormat="1" applyFont="1" applyFill="1" applyBorder="1" applyAlignment="1" applyProtection="1">
      <alignment vertical="center"/>
      <protection locked="0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0" fontId="27" fillId="0" borderId="17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3" fontId="27" fillId="0" borderId="33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0" fontId="19" fillId="0" borderId="0" xfId="0" applyFont="1" applyAlignment="1">
      <alignment/>
    </xf>
    <xf numFmtId="3" fontId="8" fillId="0" borderId="33" xfId="0" applyNumberFormat="1" applyFont="1" applyFill="1" applyBorder="1" applyAlignment="1" applyProtection="1">
      <alignment horizontal="right" vertical="center"/>
      <protection locked="0"/>
    </xf>
    <xf numFmtId="3" fontId="28" fillId="0" borderId="21" xfId="0" applyNumberFormat="1" applyFont="1" applyFill="1" applyBorder="1" applyAlignment="1" applyProtection="1">
      <alignment vertical="center"/>
      <protection locked="0"/>
    </xf>
    <xf numFmtId="3" fontId="28" fillId="0" borderId="11" xfId="0" applyNumberFormat="1" applyFont="1" applyFill="1" applyBorder="1" applyAlignment="1" applyProtection="1">
      <alignment vertical="center"/>
      <protection locked="0"/>
    </xf>
    <xf numFmtId="164" fontId="5" fillId="0" borderId="34" xfId="0" applyNumberFormat="1" applyFont="1" applyFill="1" applyBorder="1" applyAlignment="1" applyProtection="1">
      <alignment horizontal="center" vertical="center"/>
      <protection locked="0"/>
    </xf>
    <xf numFmtId="1" fontId="5" fillId="0" borderId="1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2" xfId="18" applyNumberFormat="1" applyFont="1" applyFill="1" applyBorder="1" applyAlignment="1" applyProtection="1">
      <alignment vertical="center" wrapText="1"/>
      <protection locked="0"/>
    </xf>
    <xf numFmtId="0" fontId="29" fillId="0" borderId="1" xfId="0" applyNumberFormat="1" applyFont="1" applyFill="1" applyBorder="1" applyAlignment="1" applyProtection="1">
      <alignment horizontal="centerContinuous" vertical="center"/>
      <protection locked="0"/>
    </xf>
    <xf numFmtId="0" fontId="29" fillId="0" borderId="7" xfId="0" applyNumberFormat="1" applyFont="1" applyFill="1" applyBorder="1" applyAlignment="1" applyProtection="1">
      <alignment vertical="center" wrapText="1"/>
      <protection locked="0"/>
    </xf>
    <xf numFmtId="0" fontId="29" fillId="0" borderId="0" xfId="0" applyNumberFormat="1" applyFont="1" applyFill="1" applyBorder="1" applyAlignment="1" applyProtection="1">
      <alignment vertical="center"/>
      <protection locked="0"/>
    </xf>
    <xf numFmtId="49" fontId="5" fillId="0" borderId="1" xfId="0" applyNumberFormat="1" applyFont="1" applyFill="1" applyBorder="1" applyAlignment="1" applyProtection="1">
      <alignment horizontal="centerContinuous" vertical="center"/>
      <protection locked="0"/>
    </xf>
    <xf numFmtId="0" fontId="14" fillId="0" borderId="35" xfId="0" applyFont="1" applyBorder="1" applyAlignment="1">
      <alignment vertical="center"/>
    </xf>
    <xf numFmtId="3" fontId="5" fillId="0" borderId="36" xfId="0" applyNumberFormat="1" applyFont="1" applyBorder="1" applyAlignment="1">
      <alignment vertical="center"/>
    </xf>
    <xf numFmtId="3" fontId="5" fillId="0" borderId="37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164" fontId="29" fillId="0" borderId="2" xfId="0" applyNumberFormat="1" applyFont="1" applyFill="1" applyBorder="1" applyAlignment="1" applyProtection="1">
      <alignment horizontal="center" vertical="center"/>
      <protection locked="0"/>
    </xf>
    <xf numFmtId="3" fontId="29" fillId="0" borderId="24" xfId="0" applyNumberFormat="1" applyFont="1" applyFill="1" applyBorder="1" applyAlignment="1" applyProtection="1">
      <alignment horizontal="right" vertical="center"/>
      <protection locked="0"/>
    </xf>
    <xf numFmtId="3" fontId="29" fillId="0" borderId="12" xfId="0" applyNumberFormat="1" applyFont="1" applyFill="1" applyBorder="1" applyAlignment="1" applyProtection="1">
      <alignment horizontal="right" vertical="center"/>
      <protection locked="0"/>
    </xf>
    <xf numFmtId="0" fontId="5" fillId="0" borderId="34" xfId="0" applyNumberFormat="1" applyFont="1" applyFill="1" applyBorder="1" applyAlignment="1" applyProtection="1">
      <alignment vertical="center" wrapText="1"/>
      <protection locked="0"/>
    </xf>
    <xf numFmtId="3" fontId="5" fillId="0" borderId="38" xfId="0" applyNumberFormat="1" applyFont="1" applyFill="1" applyBorder="1" applyAlignment="1" applyProtection="1">
      <alignment horizontal="right" vertical="center"/>
      <protection locked="0"/>
    </xf>
    <xf numFmtId="3" fontId="5" fillId="0" borderId="39" xfId="0" applyNumberFormat="1" applyFont="1" applyFill="1" applyBorder="1" applyAlignment="1" applyProtection="1">
      <alignment horizontal="right" vertical="center"/>
      <protection locked="0"/>
    </xf>
    <xf numFmtId="3" fontId="14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40" xfId="0" applyNumberFormat="1" applyFont="1" applyFill="1" applyBorder="1" applyAlignment="1" applyProtection="1">
      <alignment horizontal="centerContinuous" vertical="center" wrapText="1"/>
      <protection locked="0"/>
    </xf>
    <xf numFmtId="3" fontId="5" fillId="0" borderId="24" xfId="0" applyNumberFormat="1" applyFont="1" applyFill="1" applyBorder="1" applyAlignment="1" applyProtection="1">
      <alignment vertical="center"/>
      <protection locked="0"/>
    </xf>
    <xf numFmtId="164" fontId="14" fillId="0" borderId="34" xfId="0" applyNumberFormat="1" applyFont="1" applyFill="1" applyBorder="1" applyAlignment="1" applyProtection="1">
      <alignment horizontal="center" vertical="center"/>
      <protection locked="0"/>
    </xf>
    <xf numFmtId="0" fontId="14" fillId="0" borderId="20" xfId="0" applyFont="1" applyBorder="1" applyAlignment="1">
      <alignment horizontal="centerContinuous"/>
    </xf>
    <xf numFmtId="0" fontId="6" fillId="0" borderId="17" xfId="0" applyFont="1" applyBorder="1" applyAlignment="1">
      <alignment/>
    </xf>
    <xf numFmtId="0" fontId="10" fillId="0" borderId="41" xfId="0" applyFont="1" applyBorder="1" applyAlignment="1">
      <alignment horizontal="center" vertical="center"/>
    </xf>
    <xf numFmtId="3" fontId="14" fillId="0" borderId="42" xfId="0" applyNumberFormat="1" applyFont="1" applyFill="1" applyBorder="1" applyAlignment="1" applyProtection="1">
      <alignment horizontal="right" vertical="center"/>
      <protection locked="0"/>
    </xf>
    <xf numFmtId="3" fontId="5" fillId="0" borderId="43" xfId="0" applyNumberFormat="1" applyFont="1" applyFill="1" applyBorder="1" applyAlignment="1" applyProtection="1">
      <alignment horizontal="right" vertical="center"/>
      <protection locked="0"/>
    </xf>
    <xf numFmtId="0" fontId="26" fillId="0" borderId="44" xfId="0" applyNumberFormat="1" applyFont="1" applyFill="1" applyBorder="1" applyAlignment="1" applyProtection="1">
      <alignment horizontal="center" vertical="center"/>
      <protection locked="0"/>
    </xf>
    <xf numFmtId="164" fontId="8" fillId="0" borderId="45" xfId="0" applyNumberFormat="1" applyFont="1" applyFill="1" applyBorder="1" applyAlignment="1" applyProtection="1">
      <alignment horizontal="center" vertical="center"/>
      <protection locked="0"/>
    </xf>
    <xf numFmtId="3" fontId="5" fillId="0" borderId="44" xfId="0" applyNumberFormat="1" applyFont="1" applyFill="1" applyBorder="1" applyAlignment="1" applyProtection="1">
      <alignment horizontal="center" vertical="center"/>
      <protection locked="0"/>
    </xf>
    <xf numFmtId="0" fontId="14" fillId="0" borderId="46" xfId="0" applyNumberFormat="1" applyFont="1" applyFill="1" applyBorder="1" applyAlignment="1" applyProtection="1">
      <alignment horizontal="centerContinuous" vertical="center"/>
      <protection locked="0"/>
    </xf>
    <xf numFmtId="0" fontId="14" fillId="0" borderId="47" xfId="0" applyNumberFormat="1" applyFont="1" applyFill="1" applyBorder="1" applyAlignment="1" applyProtection="1">
      <alignment vertical="center" wrapText="1"/>
      <protection locked="0"/>
    </xf>
    <xf numFmtId="164" fontId="14" fillId="0" borderId="47" xfId="0" applyNumberFormat="1" applyFont="1" applyFill="1" applyBorder="1" applyAlignment="1" applyProtection="1">
      <alignment horizontal="center" vertical="center"/>
      <protection locked="0"/>
    </xf>
    <xf numFmtId="3" fontId="14" fillId="0" borderId="48" xfId="0" applyNumberFormat="1" applyFont="1" applyFill="1" applyBorder="1" applyAlignment="1" applyProtection="1">
      <alignment horizontal="right" vertical="center"/>
      <protection locked="0"/>
    </xf>
    <xf numFmtId="3" fontId="14" fillId="0" borderId="49" xfId="0" applyNumberFormat="1" applyFont="1" applyFill="1" applyBorder="1" applyAlignment="1" applyProtection="1">
      <alignment horizontal="right" vertical="center"/>
      <protection locked="0"/>
    </xf>
    <xf numFmtId="0" fontId="6" fillId="0" borderId="18" xfId="0" applyFont="1" applyBorder="1" applyAlignment="1">
      <alignment/>
    </xf>
    <xf numFmtId="3" fontId="5" fillId="0" borderId="5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3" fontId="5" fillId="0" borderId="51" xfId="0" applyNumberFormat="1" applyFont="1" applyFill="1" applyBorder="1" applyAlignment="1" applyProtection="1">
      <alignment horizontal="right" vertical="center"/>
      <protection locked="0"/>
    </xf>
    <xf numFmtId="0" fontId="13" fillId="0" borderId="52" xfId="0" applyNumberFormat="1" applyFont="1" applyFill="1" applyBorder="1" applyAlignment="1" applyProtection="1">
      <alignment horizontal="center" vertical="center"/>
      <protection locked="0"/>
    </xf>
    <xf numFmtId="3" fontId="8" fillId="0" borderId="21" xfId="0" applyNumberFormat="1" applyFont="1" applyBorder="1" applyAlignment="1">
      <alignment vertical="center"/>
    </xf>
    <xf numFmtId="3" fontId="5" fillId="0" borderId="53" xfId="0" applyNumberFormat="1" applyFont="1" applyFill="1" applyBorder="1" applyAlignment="1" applyProtection="1">
      <alignment horizontal="right" vertical="center"/>
      <protection locked="0"/>
    </xf>
    <xf numFmtId="3" fontId="8" fillId="0" borderId="26" xfId="0" applyNumberFormat="1" applyFont="1" applyBorder="1" applyAlignment="1">
      <alignment vertical="center"/>
    </xf>
    <xf numFmtId="3" fontId="29" fillId="0" borderId="21" xfId="0" applyNumberFormat="1" applyFont="1" applyBorder="1" applyAlignment="1">
      <alignment horizontal="centerContinuous" vertical="center"/>
    </xf>
    <xf numFmtId="3" fontId="29" fillId="0" borderId="54" xfId="0" applyNumberFormat="1" applyFont="1" applyBorder="1" applyAlignment="1">
      <alignment horizontal="centerContinuous" vertical="center"/>
    </xf>
    <xf numFmtId="164" fontId="6" fillId="0" borderId="24" xfId="0" applyNumberFormat="1" applyFont="1" applyFill="1" applyBorder="1" applyAlignment="1" applyProtection="1">
      <alignment horizontal="center" vertical="center"/>
      <protection locked="0"/>
    </xf>
    <xf numFmtId="0" fontId="14" fillId="0" borderId="23" xfId="0" applyNumberFormat="1" applyFont="1" applyFill="1" applyBorder="1" applyAlignment="1" applyProtection="1">
      <alignment horizontal="left" vertical="center"/>
      <protection locked="0"/>
    </xf>
    <xf numFmtId="3" fontId="14" fillId="0" borderId="55" xfId="0" applyNumberFormat="1" applyFont="1" applyFill="1" applyBorder="1" applyAlignment="1" applyProtection="1">
      <alignment horizontal="right" vertical="center"/>
      <protection locked="0"/>
    </xf>
    <xf numFmtId="0" fontId="16" fillId="0" borderId="1" xfId="0" applyNumberFormat="1" applyFont="1" applyFill="1" applyBorder="1" applyAlignment="1" applyProtection="1">
      <alignment horizontal="centerContinuous" vertical="center"/>
      <protection locked="0"/>
    </xf>
    <xf numFmtId="0" fontId="16" fillId="0" borderId="2" xfId="0" applyNumberFormat="1" applyFont="1" applyFill="1" applyBorder="1" applyAlignment="1" applyProtection="1">
      <alignment vertical="center" wrapText="1"/>
      <protection locked="0"/>
    </xf>
    <xf numFmtId="164" fontId="16" fillId="0" borderId="2" xfId="0" applyNumberFormat="1" applyFont="1" applyFill="1" applyBorder="1" applyAlignment="1" applyProtection="1">
      <alignment horizontal="center" vertical="center"/>
      <protection locked="0"/>
    </xf>
    <xf numFmtId="3" fontId="16" fillId="0" borderId="24" xfId="0" applyNumberFormat="1" applyFont="1" applyFill="1" applyBorder="1" applyAlignment="1" applyProtection="1">
      <alignment horizontal="right" vertical="center"/>
      <protection locked="0"/>
    </xf>
    <xf numFmtId="3" fontId="16" fillId="0" borderId="12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164" fontId="16" fillId="0" borderId="24" xfId="0" applyNumberFormat="1" applyFont="1" applyFill="1" applyBorder="1" applyAlignment="1" applyProtection="1">
      <alignment horizontal="center" vertical="center"/>
      <protection locked="0"/>
    </xf>
    <xf numFmtId="0" fontId="29" fillId="0" borderId="2" xfId="0" applyNumberFormat="1" applyFont="1" applyFill="1" applyBorder="1" applyAlignment="1" applyProtection="1">
      <alignment vertical="center" wrapText="1"/>
      <protection locked="0"/>
    </xf>
    <xf numFmtId="3" fontId="14" fillId="0" borderId="0" xfId="0" applyNumberFormat="1" applyFont="1" applyFill="1" applyBorder="1" applyAlignment="1" applyProtection="1">
      <alignment vertical="center"/>
      <protection locked="0"/>
    </xf>
    <xf numFmtId="164" fontId="5" fillId="0" borderId="24" xfId="0" applyNumberFormat="1" applyFont="1" applyFill="1" applyBorder="1" applyAlignment="1" applyProtection="1">
      <alignment horizontal="center" vertical="center"/>
      <protection locked="0"/>
    </xf>
    <xf numFmtId="1" fontId="15" fillId="0" borderId="1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2" xfId="18" applyNumberFormat="1" applyFont="1" applyFill="1" applyBorder="1" applyAlignment="1" applyProtection="1">
      <alignment vertical="center" wrapText="1"/>
      <protection locked="0"/>
    </xf>
    <xf numFmtId="49" fontId="28" fillId="0" borderId="5" xfId="0" applyNumberFormat="1" applyFont="1" applyBorder="1" applyAlignment="1">
      <alignment horizontal="center" vertical="center"/>
    </xf>
    <xf numFmtId="0" fontId="28" fillId="0" borderId="6" xfId="0" applyFont="1" applyBorder="1" applyAlignment="1">
      <alignment vertical="center" wrapText="1"/>
    </xf>
    <xf numFmtId="0" fontId="23" fillId="0" borderId="56" xfId="0" applyFont="1" applyBorder="1" applyAlignment="1">
      <alignment horizontal="center" vertical="center"/>
    </xf>
    <xf numFmtId="0" fontId="26" fillId="0" borderId="55" xfId="0" applyNumberFormat="1" applyFont="1" applyFill="1" applyBorder="1" applyAlignment="1" applyProtection="1">
      <alignment horizontal="center" vertical="center"/>
      <protection locked="0"/>
    </xf>
    <xf numFmtId="3" fontId="8" fillId="0" borderId="57" xfId="0" applyNumberFormat="1" applyFont="1" applyFill="1" applyBorder="1" applyAlignment="1" applyProtection="1">
      <alignment horizontal="right" vertical="center"/>
      <protection locked="0"/>
    </xf>
    <xf numFmtId="3" fontId="15" fillId="0" borderId="53" xfId="0" applyNumberFormat="1" applyFont="1" applyFill="1" applyBorder="1" applyAlignment="1" applyProtection="1">
      <alignment vertical="center"/>
      <protection locked="0"/>
    </xf>
    <xf numFmtId="3" fontId="5" fillId="0" borderId="58" xfId="0" applyNumberFormat="1" applyFont="1" applyFill="1" applyBorder="1" applyAlignment="1" applyProtection="1">
      <alignment horizontal="right" vertical="center"/>
      <protection locked="0"/>
    </xf>
    <xf numFmtId="3" fontId="27" fillId="0" borderId="57" xfId="0" applyNumberFormat="1" applyFont="1" applyBorder="1" applyAlignment="1">
      <alignment vertical="center"/>
    </xf>
    <xf numFmtId="0" fontId="23" fillId="0" borderId="2" xfId="0" applyNumberFormat="1" applyFont="1" applyFill="1" applyBorder="1" applyAlignment="1" applyProtection="1">
      <alignment horizontal="center" vertical="top" wrapText="1"/>
      <protection locked="0"/>
    </xf>
    <xf numFmtId="3" fontId="5" fillId="0" borderId="6" xfId="0" applyNumberFormat="1" applyFont="1" applyFill="1" applyBorder="1" applyAlignment="1" applyProtection="1">
      <alignment horizontal="center" vertical="center"/>
      <protection locked="0"/>
    </xf>
    <xf numFmtId="164" fontId="15" fillId="0" borderId="24" xfId="0" applyNumberFormat="1" applyFont="1" applyFill="1" applyBorder="1" applyAlignment="1" applyProtection="1">
      <alignment horizontal="center" vertical="center"/>
      <protection locked="0"/>
    </xf>
    <xf numFmtId="3" fontId="14" fillId="0" borderId="2" xfId="0" applyNumberFormat="1" applyFont="1" applyFill="1" applyBorder="1" applyAlignment="1" applyProtection="1">
      <alignment horizontal="center" vertical="center"/>
      <protection locked="0"/>
    </xf>
    <xf numFmtId="3" fontId="14" fillId="0" borderId="35" xfId="0" applyNumberFormat="1" applyFont="1" applyFill="1" applyBorder="1" applyAlignment="1" applyProtection="1">
      <alignment horizontal="center" vertical="center"/>
      <protection locked="0"/>
    </xf>
    <xf numFmtId="0" fontId="27" fillId="0" borderId="21" xfId="0" applyFont="1" applyBorder="1" applyAlignment="1">
      <alignment vertical="center"/>
    </xf>
    <xf numFmtId="3" fontId="8" fillId="0" borderId="59" xfId="0" applyNumberFormat="1" applyFont="1" applyFill="1" applyBorder="1" applyAlignment="1" applyProtection="1">
      <alignment horizontal="right" vertical="center"/>
      <protection locked="0"/>
    </xf>
    <xf numFmtId="3" fontId="8" fillId="0" borderId="49" xfId="0" applyNumberFormat="1" applyFont="1" applyFill="1" applyBorder="1" applyAlignment="1" applyProtection="1">
      <alignment horizontal="right" vertical="center"/>
      <protection locked="0"/>
    </xf>
    <xf numFmtId="3" fontId="14" fillId="0" borderId="53" xfId="0" applyNumberFormat="1" applyFont="1" applyFill="1" applyBorder="1" applyAlignment="1" applyProtection="1">
      <alignment horizontal="right" vertical="center"/>
      <protection locked="0"/>
    </xf>
    <xf numFmtId="0" fontId="21" fillId="0" borderId="60" xfId="0" applyNumberFormat="1" applyFont="1" applyFill="1" applyBorder="1" applyAlignment="1" applyProtection="1">
      <alignment horizontal="centerContinuous" vertical="center" wrapText="1"/>
      <protection locked="0"/>
    </xf>
    <xf numFmtId="0" fontId="23" fillId="0" borderId="4" xfId="0" applyNumberFormat="1" applyFont="1" applyFill="1" applyBorder="1" applyAlignment="1" applyProtection="1">
      <alignment horizontal="center" wrapText="1"/>
      <protection locked="0"/>
    </xf>
    <xf numFmtId="0" fontId="21" fillId="0" borderId="61" xfId="0" applyNumberFormat="1" applyFont="1" applyFill="1" applyBorder="1" applyAlignment="1" applyProtection="1">
      <alignment horizontal="centerContinuous" vertical="center" wrapText="1"/>
      <protection locked="0"/>
    </xf>
    <xf numFmtId="0" fontId="23" fillId="0" borderId="52" xfId="0" applyFont="1" applyBorder="1" applyAlignment="1">
      <alignment horizontal="center" vertical="center"/>
    </xf>
    <xf numFmtId="0" fontId="26" fillId="0" borderId="28" xfId="0" applyNumberFormat="1" applyFont="1" applyFill="1" applyBorder="1" applyAlignment="1" applyProtection="1">
      <alignment horizontal="center" vertical="center"/>
      <protection locked="0"/>
    </xf>
    <xf numFmtId="164" fontId="8" fillId="0" borderId="16" xfId="0" applyNumberFormat="1" applyFont="1" applyFill="1" applyBorder="1" applyAlignment="1" applyProtection="1">
      <alignment horizontal="center" vertical="center"/>
      <protection locked="0"/>
    </xf>
    <xf numFmtId="3" fontId="8" fillId="0" borderId="26" xfId="0" applyNumberFormat="1" applyFont="1" applyFill="1" applyBorder="1" applyAlignment="1" applyProtection="1">
      <alignment horizontal="right" vertical="center"/>
      <protection locked="0"/>
    </xf>
    <xf numFmtId="3" fontId="15" fillId="0" borderId="27" xfId="0" applyNumberFormat="1" applyFont="1" applyFill="1" applyBorder="1" applyAlignment="1" applyProtection="1">
      <alignment vertical="center"/>
      <protection locked="0"/>
    </xf>
    <xf numFmtId="0" fontId="5" fillId="0" borderId="62" xfId="0" applyNumberFormat="1" applyFont="1" applyFill="1" applyBorder="1" applyAlignment="1" applyProtection="1">
      <alignment vertical="center" wrapText="1"/>
      <protection locked="0"/>
    </xf>
    <xf numFmtId="3" fontId="27" fillId="0" borderId="26" xfId="0" applyNumberFormat="1" applyFont="1" applyBorder="1" applyAlignment="1">
      <alignment vertical="center"/>
    </xf>
    <xf numFmtId="0" fontId="8" fillId="0" borderId="63" xfId="0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52" xfId="0" applyFont="1" applyBorder="1" applyAlignment="1">
      <alignment horizontal="center" vertical="center"/>
    </xf>
    <xf numFmtId="3" fontId="14" fillId="0" borderId="28" xfId="0" applyNumberFormat="1" applyFont="1" applyFill="1" applyBorder="1" applyAlignment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vertical="center" wrapText="1"/>
      <protection locked="0"/>
    </xf>
    <xf numFmtId="3" fontId="5" fillId="0" borderId="52" xfId="0" applyNumberFormat="1" applyFont="1" applyFill="1" applyBorder="1" applyAlignment="1" applyProtection="1">
      <alignment vertical="center"/>
      <protection locked="0"/>
    </xf>
    <xf numFmtId="3" fontId="14" fillId="0" borderId="10" xfId="0" applyNumberFormat="1" applyFont="1" applyFill="1" applyBorder="1" applyAlignment="1" applyProtection="1">
      <alignment vertical="center"/>
      <protection locked="0"/>
    </xf>
    <xf numFmtId="3" fontId="5" fillId="0" borderId="27" xfId="0" applyNumberFormat="1" applyFont="1" applyFill="1" applyBorder="1" applyAlignment="1" applyProtection="1">
      <alignment vertical="center"/>
      <protection locked="0"/>
    </xf>
    <xf numFmtId="3" fontId="5" fillId="0" borderId="12" xfId="0" applyNumberFormat="1" applyFont="1" applyFill="1" applyBorder="1" applyAlignment="1" applyProtection="1">
      <alignment vertical="center"/>
      <protection locked="0"/>
    </xf>
    <xf numFmtId="0" fontId="8" fillId="0" borderId="21" xfId="0" applyNumberFormat="1" applyFont="1" applyFill="1" applyBorder="1" applyAlignment="1" applyProtection="1">
      <alignment vertical="center"/>
      <protection locked="0"/>
    </xf>
    <xf numFmtId="3" fontId="8" fillId="0" borderId="26" xfId="0" applyNumberFormat="1" applyFont="1" applyFill="1" applyBorder="1" applyAlignment="1" applyProtection="1">
      <alignment vertical="center"/>
      <protection locked="0"/>
    </xf>
    <xf numFmtId="3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Border="1" applyAlignment="1">
      <alignment horizontal="center" vertical="center"/>
    </xf>
    <xf numFmtId="0" fontId="26" fillId="0" borderId="14" xfId="0" applyNumberFormat="1" applyFont="1" applyFill="1" applyBorder="1" applyAlignment="1" applyProtection="1">
      <alignment horizontal="center" vertical="center"/>
      <protection locked="0"/>
    </xf>
    <xf numFmtId="3" fontId="8" fillId="0" borderId="11" xfId="0" applyNumberFormat="1" applyFont="1" applyFill="1" applyBorder="1" applyAlignment="1" applyProtection="1">
      <alignment horizontal="right" vertical="center"/>
      <protection locked="0"/>
    </xf>
    <xf numFmtId="0" fontId="26" fillId="0" borderId="42" xfId="0" applyNumberFormat="1" applyFont="1" applyFill="1" applyBorder="1" applyAlignment="1" applyProtection="1">
      <alignment horizontal="center" vertical="center"/>
      <protection locked="0"/>
    </xf>
    <xf numFmtId="3" fontId="8" fillId="0" borderId="54" xfId="0" applyNumberFormat="1" applyFont="1" applyFill="1" applyBorder="1" applyAlignment="1" applyProtection="1">
      <alignment horizontal="right" vertical="center"/>
      <protection locked="0"/>
    </xf>
    <xf numFmtId="3" fontId="15" fillId="0" borderId="43" xfId="0" applyNumberFormat="1" applyFont="1" applyFill="1" applyBorder="1" applyAlignment="1" applyProtection="1">
      <alignment vertical="center"/>
      <protection locked="0"/>
    </xf>
    <xf numFmtId="164" fontId="15" fillId="0" borderId="22" xfId="0" applyNumberFormat="1" applyFont="1" applyFill="1" applyBorder="1" applyAlignment="1" applyProtection="1">
      <alignment horizontal="center" vertical="center"/>
      <protection locked="0"/>
    </xf>
    <xf numFmtId="3" fontId="8" fillId="0" borderId="45" xfId="0" applyNumberFormat="1" applyFont="1" applyFill="1" applyBorder="1" applyAlignment="1" applyProtection="1">
      <alignment horizontal="right" vertical="center"/>
      <protection locked="0"/>
    </xf>
    <xf numFmtId="3" fontId="15" fillId="0" borderId="0" xfId="0" applyNumberFormat="1" applyFont="1" applyFill="1" applyBorder="1" applyAlignment="1" applyProtection="1">
      <alignment horizontal="right" vertical="center"/>
      <protection locked="0"/>
    </xf>
    <xf numFmtId="3" fontId="15" fillId="0" borderId="27" xfId="0" applyNumberFormat="1" applyFont="1" applyFill="1" applyBorder="1" applyAlignment="1" applyProtection="1">
      <alignment horizontal="right" vertical="center"/>
      <protection locked="0"/>
    </xf>
    <xf numFmtId="3" fontId="15" fillId="0" borderId="43" xfId="0" applyNumberFormat="1" applyFont="1" applyFill="1" applyBorder="1" applyAlignment="1" applyProtection="1">
      <alignment horizontal="right" vertical="center"/>
      <protection locked="0"/>
    </xf>
    <xf numFmtId="3" fontId="15" fillId="0" borderId="12" xfId="0" applyNumberFormat="1" applyFont="1" applyFill="1" applyBorder="1" applyAlignment="1" applyProtection="1">
      <alignment horizontal="right" vertical="center"/>
      <protection locked="0"/>
    </xf>
    <xf numFmtId="3" fontId="14" fillId="0" borderId="44" xfId="0" applyNumberFormat="1" applyFont="1" applyFill="1" applyBorder="1" applyAlignment="1" applyProtection="1">
      <alignment horizontal="right" vertical="center"/>
      <protection locked="0"/>
    </xf>
    <xf numFmtId="0" fontId="19" fillId="0" borderId="18" xfId="0" applyFont="1" applyBorder="1" applyAlignment="1">
      <alignment/>
    </xf>
    <xf numFmtId="3" fontId="29" fillId="0" borderId="16" xfId="0" applyNumberFormat="1" applyFont="1" applyBorder="1" applyAlignment="1">
      <alignment horizontal="centerContinuous" vertical="center"/>
    </xf>
    <xf numFmtId="0" fontId="14" fillId="0" borderId="26" xfId="0" applyFont="1" applyBorder="1" applyAlignment="1">
      <alignment horizontal="centerContinuous"/>
    </xf>
    <xf numFmtId="164" fontId="14" fillId="0" borderId="48" xfId="0" applyNumberFormat="1" applyFont="1" applyFill="1" applyBorder="1" applyAlignment="1" applyProtection="1">
      <alignment horizontal="center" vertical="center"/>
      <protection locked="0"/>
    </xf>
    <xf numFmtId="165" fontId="6" fillId="0" borderId="0" xfId="0" applyNumberFormat="1" applyFont="1" applyFill="1" applyBorder="1" applyAlignment="1" applyProtection="1">
      <alignment horizontal="centerContinuous"/>
      <protection locked="0"/>
    </xf>
    <xf numFmtId="0" fontId="8" fillId="0" borderId="6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8" xfId="0" applyNumberFormat="1" applyFont="1" applyFill="1" applyBorder="1" applyAlignment="1" applyProtection="1">
      <alignment horizontal="center" vertical="center"/>
      <protection locked="0"/>
    </xf>
    <xf numFmtId="0" fontId="13" fillId="0" borderId="23" xfId="0" applyNumberFormat="1" applyFont="1" applyFill="1" applyBorder="1" applyAlignment="1" applyProtection="1">
      <alignment horizontal="center" vertical="center"/>
      <protection locked="0"/>
    </xf>
    <xf numFmtId="0" fontId="13" fillId="0" borderId="12" xfId="0" applyNumberFormat="1" applyFont="1" applyFill="1" applyBorder="1" applyAlignment="1" applyProtection="1">
      <alignment horizontal="center" vertical="center"/>
      <protection locked="0"/>
    </xf>
    <xf numFmtId="164" fontId="14" fillId="0" borderId="57" xfId="0" applyNumberFormat="1" applyFont="1" applyFill="1" applyBorder="1" applyAlignment="1" applyProtection="1">
      <alignment horizontal="center" vertical="center"/>
      <protection locked="0"/>
    </xf>
    <xf numFmtId="164" fontId="5" fillId="0" borderId="53" xfId="0" applyNumberFormat="1" applyFont="1" applyFill="1" applyBorder="1" applyAlignment="1" applyProtection="1">
      <alignment horizontal="center" vertical="center"/>
      <protection locked="0"/>
    </xf>
    <xf numFmtId="164" fontId="5" fillId="0" borderId="38" xfId="0" applyNumberFormat="1" applyFont="1" applyFill="1" applyBorder="1" applyAlignment="1" applyProtection="1">
      <alignment horizontal="center" vertical="center"/>
      <protection locked="0"/>
    </xf>
    <xf numFmtId="164" fontId="5" fillId="0" borderId="64" xfId="0" applyNumberFormat="1" applyFont="1" applyFill="1" applyBorder="1" applyAlignment="1" applyProtection="1">
      <alignment horizontal="center" vertical="center"/>
      <protection locked="0"/>
    </xf>
    <xf numFmtId="0" fontId="14" fillId="0" borderId="25" xfId="0" applyNumberFormat="1" applyFont="1" applyFill="1" applyBorder="1" applyAlignment="1" applyProtection="1">
      <alignment horizontal="centerContinuous" vertical="center"/>
      <protection locked="0"/>
    </xf>
    <xf numFmtId="0" fontId="14" fillId="0" borderId="34" xfId="0" applyNumberFormat="1" applyFont="1" applyFill="1" applyBorder="1" applyAlignment="1" applyProtection="1">
      <alignment vertical="center" wrapText="1"/>
      <protection locked="0"/>
    </xf>
    <xf numFmtId="164" fontId="14" fillId="0" borderId="38" xfId="0" applyNumberFormat="1" applyFont="1" applyFill="1" applyBorder="1" applyAlignment="1" applyProtection="1">
      <alignment horizontal="center" vertical="center"/>
      <protection locked="0"/>
    </xf>
    <xf numFmtId="164" fontId="14" fillId="0" borderId="64" xfId="0" applyNumberFormat="1" applyFont="1" applyFill="1" applyBorder="1" applyAlignment="1" applyProtection="1">
      <alignment horizontal="center" vertical="center"/>
      <protection locked="0"/>
    </xf>
    <xf numFmtId="3" fontId="14" fillId="0" borderId="38" xfId="0" applyNumberFormat="1" applyFont="1" applyFill="1" applyBorder="1" applyAlignment="1" applyProtection="1">
      <alignment horizontal="right" vertical="center"/>
      <protection locked="0"/>
    </xf>
    <xf numFmtId="3" fontId="14" fillId="0" borderId="39" xfId="0" applyNumberFormat="1" applyFont="1" applyFill="1" applyBorder="1" applyAlignment="1" applyProtection="1">
      <alignment horizontal="right" vertical="center"/>
      <protection locked="0"/>
    </xf>
    <xf numFmtId="164" fontId="14" fillId="0" borderId="23" xfId="0" applyNumberFormat="1" applyFont="1" applyFill="1" applyBorder="1" applyAlignment="1" applyProtection="1">
      <alignment horizontal="center" vertical="center"/>
      <protection locked="0"/>
    </xf>
    <xf numFmtId="164" fontId="14" fillId="0" borderId="55" xfId="0" applyNumberFormat="1" applyFont="1" applyFill="1" applyBorder="1" applyAlignment="1" applyProtection="1">
      <alignment horizontal="center" vertical="center"/>
      <protection locked="0"/>
    </xf>
    <xf numFmtId="164" fontId="14" fillId="0" borderId="53" xfId="0" applyNumberFormat="1" applyFont="1" applyFill="1" applyBorder="1" applyAlignment="1" applyProtection="1">
      <alignment horizontal="center" vertical="center"/>
      <protection locked="0"/>
    </xf>
    <xf numFmtId="164" fontId="14" fillId="0" borderId="24" xfId="0" applyNumberFormat="1" applyFont="1" applyFill="1" applyBorder="1" applyAlignment="1" applyProtection="1">
      <alignment horizontal="center" vertical="center"/>
      <protection locked="0"/>
    </xf>
    <xf numFmtId="3" fontId="14" fillId="0" borderId="24" xfId="0" applyNumberFormat="1" applyFont="1" applyFill="1" applyBorder="1" applyAlignment="1" applyProtection="1">
      <alignment horizontal="right" vertical="center"/>
      <protection locked="0"/>
    </xf>
    <xf numFmtId="1" fontId="5" fillId="0" borderId="8" xfId="0" applyNumberFormat="1" applyFont="1" applyFill="1" applyBorder="1" applyAlignment="1" applyProtection="1">
      <alignment horizontal="centerContinuous" vertical="center"/>
      <protection locked="0"/>
    </xf>
    <xf numFmtId="0" fontId="5" fillId="0" borderId="9" xfId="0" applyNumberFormat="1" applyFont="1" applyFill="1" applyBorder="1" applyAlignment="1" applyProtection="1">
      <alignment vertical="center" wrapText="1"/>
      <protection locked="0"/>
    </xf>
    <xf numFmtId="164" fontId="14" fillId="0" borderId="22" xfId="0" applyNumberFormat="1" applyFont="1" applyFill="1" applyBorder="1" applyAlignment="1" applyProtection="1">
      <alignment horizontal="center" vertical="center"/>
      <protection locked="0"/>
    </xf>
    <xf numFmtId="164" fontId="14" fillId="0" borderId="56" xfId="0" applyNumberFormat="1" applyFont="1" applyFill="1" applyBorder="1" applyAlignment="1" applyProtection="1">
      <alignment horizontal="center" vertical="center"/>
      <protection locked="0"/>
    </xf>
    <xf numFmtId="3" fontId="14" fillId="0" borderId="22" xfId="0" applyNumberFormat="1" applyFont="1" applyFill="1" applyBorder="1" applyAlignment="1" applyProtection="1">
      <alignment horizontal="right" vertical="center"/>
      <protection locked="0"/>
    </xf>
    <xf numFmtId="3" fontId="14" fillId="0" borderId="20" xfId="0" applyNumberFormat="1" applyFont="1" applyFill="1" applyBorder="1" applyAlignment="1" applyProtection="1">
      <alignment horizontal="right" vertical="center"/>
      <protection locked="0"/>
    </xf>
    <xf numFmtId="3" fontId="14" fillId="0" borderId="65" xfId="0" applyNumberFormat="1" applyFont="1" applyFill="1" applyBorder="1" applyAlignment="1" applyProtection="1">
      <alignment horizontal="right" vertical="center"/>
      <protection locked="0"/>
    </xf>
    <xf numFmtId="3" fontId="5" fillId="0" borderId="66" xfId="0" applyNumberFormat="1" applyFont="1" applyFill="1" applyBorder="1" applyAlignment="1" applyProtection="1">
      <alignment horizontal="right" vertical="center"/>
      <protection locked="0"/>
    </xf>
    <xf numFmtId="3" fontId="14" fillId="0" borderId="27" xfId="0" applyNumberFormat="1" applyFont="1" applyFill="1" applyBorder="1" applyAlignment="1" applyProtection="1">
      <alignment horizontal="right" vertical="center"/>
      <protection locked="0"/>
    </xf>
    <xf numFmtId="164" fontId="14" fillId="0" borderId="28" xfId="0" applyNumberFormat="1" applyFont="1" applyFill="1" applyBorder="1" applyAlignment="1" applyProtection="1">
      <alignment horizontal="center" vertical="center"/>
      <protection locked="0"/>
    </xf>
    <xf numFmtId="164" fontId="14" fillId="0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31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27" xfId="0" applyNumberFormat="1" applyFont="1" applyFill="1" applyBorder="1" applyAlignment="1" applyProtection="1">
      <alignment horizontal="center" vertical="center"/>
      <protection locked="0"/>
    </xf>
    <xf numFmtId="0" fontId="16" fillId="0" borderId="31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27" xfId="0" applyNumberFormat="1" applyFont="1" applyFill="1" applyBorder="1" applyAlignment="1" applyProtection="1">
      <alignment horizontal="center" vertical="center"/>
      <protection locked="0"/>
    </xf>
    <xf numFmtId="0" fontId="16" fillId="0" borderId="35" xfId="0" applyNumberFormat="1" applyFont="1" applyFill="1" applyBorder="1" applyAlignment="1" applyProtection="1">
      <alignment vertical="center" wrapText="1"/>
      <protection locked="0"/>
    </xf>
    <xf numFmtId="3" fontId="8" fillId="0" borderId="21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16" fillId="0" borderId="17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0" fontId="29" fillId="0" borderId="20" xfId="0" applyFont="1" applyBorder="1" applyAlignment="1">
      <alignment horizontal="centerContinuous" vertical="center"/>
    </xf>
    <xf numFmtId="0" fontId="16" fillId="0" borderId="0" xfId="0" applyFont="1" applyAlignment="1">
      <alignment vertical="center"/>
    </xf>
    <xf numFmtId="0" fontId="13" fillId="0" borderId="20" xfId="0" applyNumberFormat="1" applyFont="1" applyFill="1" applyBorder="1" applyAlignment="1" applyProtection="1">
      <alignment horizontal="center" vertical="center"/>
      <protection locked="0"/>
    </xf>
    <xf numFmtId="0" fontId="13" fillId="0" borderId="67" xfId="0" applyNumberFormat="1" applyFont="1" applyFill="1" applyBorder="1" applyAlignment="1" applyProtection="1">
      <alignment horizontal="center" vertical="center"/>
      <protection locked="0"/>
    </xf>
    <xf numFmtId="0" fontId="14" fillId="0" borderId="68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66" xfId="0" applyNumberFormat="1" applyFont="1" applyFill="1" applyBorder="1" applyAlignment="1" applyProtection="1">
      <alignment horizontal="center" vertical="center"/>
      <protection locked="0"/>
    </xf>
    <xf numFmtId="0" fontId="14" fillId="0" borderId="17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26" xfId="0" applyNumberFormat="1" applyFont="1" applyFill="1" applyBorder="1" applyAlignment="1" applyProtection="1">
      <alignment horizontal="center" vertical="center"/>
      <protection locked="0"/>
    </xf>
    <xf numFmtId="0" fontId="10" fillId="0" borderId="69" xfId="0" applyFont="1" applyBorder="1" applyAlignment="1">
      <alignment horizontal="center" vertical="center"/>
    </xf>
    <xf numFmtId="0" fontId="13" fillId="0" borderId="41" xfId="0" applyNumberFormat="1" applyFont="1" applyFill="1" applyBorder="1" applyAlignment="1" applyProtection="1">
      <alignment horizontal="center" vertical="center"/>
      <protection locked="0"/>
    </xf>
    <xf numFmtId="3" fontId="14" fillId="0" borderId="54" xfId="0" applyNumberFormat="1" applyFont="1" applyFill="1" applyBorder="1" applyAlignment="1" applyProtection="1">
      <alignment horizontal="right" vertical="center"/>
      <protection locked="0"/>
    </xf>
    <xf numFmtId="3" fontId="14" fillId="0" borderId="42" xfId="0" applyNumberFormat="1" applyFont="1" applyFill="1" applyBorder="1" applyAlignment="1" applyProtection="1">
      <alignment vertical="center"/>
      <protection locked="0"/>
    </xf>
    <xf numFmtId="3" fontId="5" fillId="0" borderId="41" xfId="0" applyNumberFormat="1" applyFont="1" applyFill="1" applyBorder="1" applyAlignment="1" applyProtection="1">
      <alignment vertical="center"/>
      <protection locked="0"/>
    </xf>
    <xf numFmtId="3" fontId="5" fillId="0" borderId="43" xfId="0" applyNumberFormat="1" applyFont="1" applyFill="1" applyBorder="1" applyAlignment="1" applyProtection="1">
      <alignment vertical="center"/>
      <protection locked="0"/>
    </xf>
    <xf numFmtId="3" fontId="8" fillId="0" borderId="54" xfId="0" applyNumberFormat="1" applyFont="1" applyFill="1" applyBorder="1" applyAlignment="1" applyProtection="1">
      <alignment vertical="center"/>
      <protection locked="0"/>
    </xf>
    <xf numFmtId="3" fontId="5" fillId="0" borderId="57" xfId="0" applyNumberFormat="1" applyFont="1" applyFill="1" applyBorder="1" applyAlignment="1" applyProtection="1">
      <alignment vertical="center"/>
      <protection locked="0"/>
    </xf>
    <xf numFmtId="3" fontId="5" fillId="0" borderId="53" xfId="0" applyNumberFormat="1" applyFont="1" applyFill="1" applyBorder="1" applyAlignment="1" applyProtection="1">
      <alignment vertical="center"/>
      <protection locked="0"/>
    </xf>
    <xf numFmtId="164" fontId="5" fillId="0" borderId="36" xfId="0" applyNumberFormat="1" applyFont="1" applyFill="1" applyBorder="1" applyAlignment="1" applyProtection="1">
      <alignment horizontal="center" vertical="center"/>
      <protection locked="0"/>
    </xf>
    <xf numFmtId="3" fontId="5" fillId="0" borderId="65" xfId="0" applyNumberFormat="1" applyFont="1" applyFill="1" applyBorder="1" applyAlignment="1" applyProtection="1">
      <alignment vertical="center"/>
      <protection locked="0"/>
    </xf>
    <xf numFmtId="0" fontId="5" fillId="0" borderId="35" xfId="0" applyNumberFormat="1" applyFont="1" applyFill="1" applyBorder="1" applyAlignment="1" applyProtection="1">
      <alignment vertical="center" wrapText="1"/>
      <protection locked="0"/>
    </xf>
    <xf numFmtId="3" fontId="14" fillId="0" borderId="70" xfId="0" applyNumberFormat="1" applyFont="1" applyFill="1" applyBorder="1" applyAlignment="1" applyProtection="1">
      <alignment vertical="center"/>
      <protection locked="0"/>
    </xf>
    <xf numFmtId="3" fontId="14" fillId="0" borderId="49" xfId="0" applyNumberFormat="1" applyFont="1" applyFill="1" applyBorder="1" applyAlignment="1" applyProtection="1">
      <alignment vertical="center"/>
      <protection locked="0"/>
    </xf>
    <xf numFmtId="3" fontId="14" fillId="0" borderId="54" xfId="0" applyNumberFormat="1" applyFont="1" applyFill="1" applyBorder="1" applyAlignment="1" applyProtection="1">
      <alignment vertical="center"/>
      <protection locked="0"/>
    </xf>
    <xf numFmtId="3" fontId="14" fillId="0" borderId="57" xfId="0" applyNumberFormat="1" applyFont="1" applyFill="1" applyBorder="1" applyAlignment="1" applyProtection="1">
      <alignment vertical="center"/>
      <protection locked="0"/>
    </xf>
    <xf numFmtId="0" fontId="4" fillId="0" borderId="18" xfId="0" applyNumberFormat="1" applyFont="1" applyFill="1" applyBorder="1" applyAlignment="1" applyProtection="1">
      <alignment/>
      <protection locked="0"/>
    </xf>
    <xf numFmtId="0" fontId="4" fillId="0" borderId="11" xfId="0" applyNumberFormat="1" applyFont="1" applyFill="1" applyBorder="1" applyAlignment="1" applyProtection="1">
      <alignment horizontal="centerContinuous"/>
      <protection locked="0"/>
    </xf>
    <xf numFmtId="164" fontId="29" fillId="0" borderId="27" xfId="0" applyNumberFormat="1" applyFont="1" applyFill="1" applyBorder="1" applyAlignment="1" applyProtection="1">
      <alignment horizontal="center" vertical="center"/>
      <protection locked="0"/>
    </xf>
    <xf numFmtId="0" fontId="14" fillId="0" borderId="71" xfId="0" applyFont="1" applyBorder="1" applyAlignment="1">
      <alignment vertical="center"/>
    </xf>
    <xf numFmtId="164" fontId="5" fillId="0" borderId="66" xfId="0" applyNumberFormat="1" applyFont="1" applyFill="1" applyBorder="1" applyAlignment="1" applyProtection="1">
      <alignment horizontal="center" vertical="center"/>
      <protection locked="0"/>
    </xf>
    <xf numFmtId="164" fontId="14" fillId="0" borderId="52" xfId="0" applyNumberFormat="1" applyFont="1" applyFill="1" applyBorder="1" applyAlignment="1" applyProtection="1">
      <alignment horizontal="center" vertical="center"/>
      <protection locked="0"/>
    </xf>
    <xf numFmtId="164" fontId="6" fillId="0" borderId="27" xfId="0" applyNumberFormat="1" applyFont="1" applyFill="1" applyBorder="1" applyAlignment="1" applyProtection="1">
      <alignment horizontal="center" vertical="center"/>
      <protection locked="0"/>
    </xf>
    <xf numFmtId="164" fontId="14" fillId="0" borderId="65" xfId="0" applyNumberFormat="1" applyFont="1" applyFill="1" applyBorder="1" applyAlignment="1" applyProtection="1">
      <alignment horizontal="center" vertical="center"/>
      <protection locked="0"/>
    </xf>
    <xf numFmtId="0" fontId="6" fillId="0" borderId="57" xfId="0" applyFont="1" applyBorder="1" applyAlignment="1">
      <alignment/>
    </xf>
    <xf numFmtId="0" fontId="14" fillId="0" borderId="15" xfId="0" applyNumberFormat="1" applyFont="1" applyFill="1" applyBorder="1" applyAlignment="1" applyProtection="1">
      <alignment horizontal="center" vertical="center"/>
      <protection locked="0"/>
    </xf>
    <xf numFmtId="0" fontId="14" fillId="0" borderId="16" xfId="0" applyNumberFormat="1" applyFont="1" applyFill="1" applyBorder="1" applyAlignment="1" applyProtection="1">
      <alignment horizontal="left" vertical="center"/>
      <protection locked="0"/>
    </xf>
    <xf numFmtId="0" fontId="14" fillId="0" borderId="16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F6" sqref="F6"/>
    </sheetView>
  </sheetViews>
  <sheetFormatPr defaultColWidth="9.00390625" defaultRowHeight="12.75"/>
  <cols>
    <col min="1" max="1" width="8.00390625" style="82" customWidth="1"/>
    <col min="2" max="2" width="34.375" style="82" customWidth="1"/>
    <col min="3" max="3" width="6.875" style="82" customWidth="1"/>
    <col min="4" max="5" width="16.375" style="82" customWidth="1"/>
    <col min="6" max="16384" width="10.00390625" style="82" customWidth="1"/>
  </cols>
  <sheetData>
    <row r="1" spans="4:6" ht="15.75">
      <c r="D1" s="10" t="s">
        <v>84</v>
      </c>
      <c r="E1" s="10"/>
      <c r="F1" s="83"/>
    </row>
    <row r="2" spans="1:6" ht="14.25" customHeight="1">
      <c r="A2" s="84"/>
      <c r="B2" s="85"/>
      <c r="C2" s="86"/>
      <c r="D2" s="22" t="s">
        <v>142</v>
      </c>
      <c r="E2" s="22"/>
      <c r="F2" s="83"/>
    </row>
    <row r="3" spans="1:6" ht="14.25" customHeight="1">
      <c r="A3" s="84"/>
      <c r="B3" s="85"/>
      <c r="C3" s="86"/>
      <c r="D3" s="22" t="s">
        <v>15</v>
      </c>
      <c r="E3" s="22"/>
      <c r="F3" s="83"/>
    </row>
    <row r="4" spans="1:6" ht="13.5" customHeight="1">
      <c r="A4" s="84"/>
      <c r="B4" s="85"/>
      <c r="C4" s="86"/>
      <c r="D4" s="22" t="s">
        <v>52</v>
      </c>
      <c r="E4" s="22"/>
      <c r="F4" s="83"/>
    </row>
    <row r="5" spans="1:6" ht="15" customHeight="1">
      <c r="A5" s="84"/>
      <c r="B5" s="85"/>
      <c r="C5" s="86"/>
      <c r="D5" s="87"/>
      <c r="E5" s="87"/>
      <c r="F5" s="83"/>
    </row>
    <row r="6" spans="1:6" s="93" customFormat="1" ht="101.25" customHeight="1">
      <c r="A6" s="88" t="s">
        <v>93</v>
      </c>
      <c r="B6" s="89"/>
      <c r="C6" s="90"/>
      <c r="D6" s="91"/>
      <c r="E6" s="91"/>
      <c r="F6" s="92"/>
    </row>
    <row r="7" spans="1:6" s="93" customFormat="1" ht="2.25" customHeight="1" hidden="1">
      <c r="A7" s="88"/>
      <c r="B7" s="89"/>
      <c r="C7" s="90"/>
      <c r="D7" s="91"/>
      <c r="E7" s="91"/>
      <c r="F7" s="92"/>
    </row>
    <row r="8" spans="1:6" s="93" customFormat="1" ht="16.5" customHeight="1" thickBot="1">
      <c r="A8" s="88"/>
      <c r="B8" s="89"/>
      <c r="C8" s="90"/>
      <c r="D8" s="91"/>
      <c r="E8" s="91" t="s">
        <v>11</v>
      </c>
      <c r="F8" s="92"/>
    </row>
    <row r="9" spans="1:5" s="97" customFormat="1" ht="28.5" customHeight="1">
      <c r="A9" s="94" t="s">
        <v>0</v>
      </c>
      <c r="B9" s="95" t="s">
        <v>1</v>
      </c>
      <c r="C9" s="198" t="s">
        <v>2</v>
      </c>
      <c r="D9" s="199" t="s">
        <v>16</v>
      </c>
      <c r="E9" s="96" t="s">
        <v>3</v>
      </c>
    </row>
    <row r="10" spans="1:5" s="101" customFormat="1" ht="13.5" customHeight="1">
      <c r="A10" s="98" t="s">
        <v>4</v>
      </c>
      <c r="B10" s="99"/>
      <c r="C10" s="188" t="s">
        <v>5</v>
      </c>
      <c r="D10" s="200" t="s">
        <v>6</v>
      </c>
      <c r="E10" s="100" t="s">
        <v>6</v>
      </c>
    </row>
    <row r="11" spans="1:5" s="105" customFormat="1" ht="12.75" customHeight="1" thickBot="1">
      <c r="A11" s="102">
        <v>1</v>
      </c>
      <c r="B11" s="103">
        <v>2</v>
      </c>
      <c r="C11" s="103">
        <v>3</v>
      </c>
      <c r="D11" s="201">
        <v>4</v>
      </c>
      <c r="E11" s="104">
        <v>5</v>
      </c>
    </row>
    <row r="12" spans="1:5" s="107" customFormat="1" ht="46.5" customHeight="1" thickBot="1" thickTop="1">
      <c r="A12" s="51">
        <v>853</v>
      </c>
      <c r="B12" s="106" t="s">
        <v>95</v>
      </c>
      <c r="C12" s="202" t="s">
        <v>51</v>
      </c>
      <c r="D12" s="203">
        <f>D13</f>
        <v>10000</v>
      </c>
      <c r="E12" s="118">
        <f>SUM(E13)</f>
        <v>10000</v>
      </c>
    </row>
    <row r="13" spans="1:5" s="107" customFormat="1" ht="21" customHeight="1" thickTop="1">
      <c r="A13" s="37" t="s">
        <v>96</v>
      </c>
      <c r="B13" s="35" t="s">
        <v>8</v>
      </c>
      <c r="C13" s="189"/>
      <c r="D13" s="81">
        <f>SUM(D14:D14)</f>
        <v>10000</v>
      </c>
      <c r="E13" s="72">
        <f>SUM(E14:E16)</f>
        <v>10000</v>
      </c>
    </row>
    <row r="14" spans="1:5" s="112" customFormat="1" ht="74.25" customHeight="1">
      <c r="A14" s="108">
        <v>2120</v>
      </c>
      <c r="B14" s="109" t="s">
        <v>94</v>
      </c>
      <c r="C14" s="110"/>
      <c r="D14" s="204">
        <v>10000</v>
      </c>
      <c r="E14" s="111"/>
    </row>
    <row r="15" spans="1:5" s="112" customFormat="1" ht="23.25" customHeight="1">
      <c r="A15" s="63">
        <v>4210</v>
      </c>
      <c r="B15" s="65" t="s">
        <v>20</v>
      </c>
      <c r="C15" s="190"/>
      <c r="D15" s="204"/>
      <c r="E15" s="50">
        <v>1600</v>
      </c>
    </row>
    <row r="16" spans="1:5" s="112" customFormat="1" ht="29.25" customHeight="1" thickBot="1">
      <c r="A16" s="122">
        <v>4300</v>
      </c>
      <c r="B16" s="123" t="s">
        <v>12</v>
      </c>
      <c r="C16" s="190"/>
      <c r="D16" s="78"/>
      <c r="E16" s="158">
        <v>8400</v>
      </c>
    </row>
    <row r="17" spans="1:5" s="116" customFormat="1" ht="27" customHeight="1" thickBot="1" thickTop="1">
      <c r="A17" s="113"/>
      <c r="B17" s="114" t="s">
        <v>9</v>
      </c>
      <c r="C17" s="193"/>
      <c r="D17" s="206">
        <f>D12</f>
        <v>10000</v>
      </c>
      <c r="E17" s="115">
        <f>E12</f>
        <v>10000</v>
      </c>
    </row>
    <row r="18" s="117" customFormat="1" ht="13.5" thickTop="1"/>
    <row r="19" s="117" customFormat="1" ht="12.75"/>
    <row r="20" s="117" customFormat="1" ht="12.75"/>
    <row r="21" s="117" customFormat="1" ht="12.75"/>
    <row r="22" s="117" customFormat="1" ht="12.75"/>
    <row r="23" s="117" customFormat="1" ht="12.75"/>
    <row r="24" s="117" customFormat="1" ht="12.75"/>
    <row r="25" s="117" customFormat="1" ht="12.75"/>
    <row r="26" s="117" customFormat="1" ht="12.75"/>
  </sheetData>
  <printOptions/>
  <pageMargins left="0.75" right="0.75" top="1" bottom="1" header="0.5" footer="0.5"/>
  <pageSetup firstPageNumber="14" useFirstPageNumber="1" horizontalDpi="300" verticalDpi="300" orientation="portrait" paperSize="9" r:id="rId1"/>
  <headerFooter alignWithMargins="0">
    <oddHeader>&amp;C&amp;"Times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F3" sqref="F3"/>
    </sheetView>
  </sheetViews>
  <sheetFormatPr defaultColWidth="9.00390625" defaultRowHeight="12.75"/>
  <cols>
    <col min="1" max="1" width="8.00390625" style="82" customWidth="1"/>
    <col min="2" max="2" width="31.25390625" style="82" customWidth="1"/>
    <col min="3" max="3" width="6.875" style="82" customWidth="1"/>
    <col min="4" max="7" width="11.625" style="82" customWidth="1"/>
    <col min="8" max="16384" width="10.00390625" style="82" customWidth="1"/>
  </cols>
  <sheetData>
    <row r="1" spans="5:8" ht="15.75">
      <c r="E1" s="10"/>
      <c r="F1" s="10" t="s">
        <v>85</v>
      </c>
      <c r="G1" s="10"/>
      <c r="H1" s="83"/>
    </row>
    <row r="2" spans="1:8" ht="14.25" customHeight="1">
      <c r="A2" s="84"/>
      <c r="B2" s="85"/>
      <c r="C2" s="86"/>
      <c r="D2" s="86"/>
      <c r="E2" s="22"/>
      <c r="F2" s="22" t="s">
        <v>142</v>
      </c>
      <c r="G2" s="22"/>
      <c r="H2" s="83"/>
    </row>
    <row r="3" spans="1:8" ht="14.25" customHeight="1">
      <c r="A3" s="84"/>
      <c r="B3" s="85"/>
      <c r="C3" s="86"/>
      <c r="D3" s="86"/>
      <c r="E3" s="22"/>
      <c r="F3" s="22" t="s">
        <v>15</v>
      </c>
      <c r="G3" s="22"/>
      <c r="H3" s="83"/>
    </row>
    <row r="4" spans="1:8" ht="13.5" customHeight="1">
      <c r="A4" s="84"/>
      <c r="B4" s="85"/>
      <c r="C4" s="86"/>
      <c r="D4" s="86"/>
      <c r="E4" s="22"/>
      <c r="F4" s="22" t="s">
        <v>52</v>
      </c>
      <c r="G4" s="22"/>
      <c r="H4" s="83"/>
    </row>
    <row r="5" spans="1:8" ht="15" customHeight="1">
      <c r="A5" s="84"/>
      <c r="B5" s="85"/>
      <c r="C5" s="86"/>
      <c r="D5" s="86"/>
      <c r="E5" s="87"/>
      <c r="F5" s="87"/>
      <c r="G5" s="87"/>
      <c r="H5" s="83"/>
    </row>
    <row r="6" spans="1:8" s="93" customFormat="1" ht="101.25" customHeight="1">
      <c r="A6" s="88" t="s">
        <v>81</v>
      </c>
      <c r="B6" s="89"/>
      <c r="C6" s="90"/>
      <c r="D6" s="90"/>
      <c r="E6" s="91"/>
      <c r="F6" s="91"/>
      <c r="G6" s="91"/>
      <c r="H6" s="92"/>
    </row>
    <row r="7" spans="1:8" s="93" customFormat="1" ht="2.25" customHeight="1" hidden="1">
      <c r="A7" s="88"/>
      <c r="B7" s="89"/>
      <c r="C7" s="90"/>
      <c r="D7" s="90"/>
      <c r="E7" s="91"/>
      <c r="F7" s="91"/>
      <c r="G7" s="91"/>
      <c r="H7" s="92"/>
    </row>
    <row r="8" spans="1:8" s="93" customFormat="1" ht="16.5" customHeight="1" thickBot="1">
      <c r="A8" s="88"/>
      <c r="B8" s="89"/>
      <c r="C8" s="90"/>
      <c r="D8" s="90"/>
      <c r="E8" s="91"/>
      <c r="F8" s="91"/>
      <c r="G8" s="91"/>
      <c r="H8" s="92"/>
    </row>
    <row r="9" spans="1:7" s="97" customFormat="1" ht="28.5" customHeight="1">
      <c r="A9" s="94" t="s">
        <v>0</v>
      </c>
      <c r="B9" s="95" t="s">
        <v>1</v>
      </c>
      <c r="C9" s="198" t="s">
        <v>2</v>
      </c>
      <c r="D9" s="199" t="s">
        <v>16</v>
      </c>
      <c r="E9" s="199"/>
      <c r="F9" s="96" t="s">
        <v>3</v>
      </c>
      <c r="G9" s="96"/>
    </row>
    <row r="10" spans="1:7" s="101" customFormat="1" ht="13.5" customHeight="1">
      <c r="A10" s="98" t="s">
        <v>4</v>
      </c>
      <c r="B10" s="99"/>
      <c r="C10" s="188" t="s">
        <v>5</v>
      </c>
      <c r="D10" s="66" t="s">
        <v>10</v>
      </c>
      <c r="E10" s="200" t="s">
        <v>6</v>
      </c>
      <c r="F10" s="144" t="s">
        <v>10</v>
      </c>
      <c r="G10" s="218" t="s">
        <v>6</v>
      </c>
    </row>
    <row r="11" spans="1:7" s="105" customFormat="1" ht="12.75" customHeight="1" thickBot="1">
      <c r="A11" s="102">
        <v>1</v>
      </c>
      <c r="B11" s="103">
        <v>2</v>
      </c>
      <c r="C11" s="103">
        <v>3</v>
      </c>
      <c r="D11" s="147">
        <v>4</v>
      </c>
      <c r="E11" s="201">
        <v>5</v>
      </c>
      <c r="F11" s="221">
        <v>6</v>
      </c>
      <c r="G11" s="219">
        <v>7</v>
      </c>
    </row>
    <row r="12" spans="1:7" s="107" customFormat="1" ht="26.25" customHeight="1" thickBot="1" thickTop="1">
      <c r="A12" s="51">
        <v>801</v>
      </c>
      <c r="B12" s="106" t="s">
        <v>19</v>
      </c>
      <c r="C12" s="202" t="s">
        <v>51</v>
      </c>
      <c r="D12" s="148"/>
      <c r="E12" s="203">
        <f>E13</f>
        <v>6000</v>
      </c>
      <c r="F12" s="222"/>
      <c r="G12" s="220">
        <f>G13</f>
        <v>6000</v>
      </c>
    </row>
    <row r="13" spans="1:7" s="107" customFormat="1" ht="21" customHeight="1" thickTop="1">
      <c r="A13" s="37" t="s">
        <v>82</v>
      </c>
      <c r="B13" s="35" t="s">
        <v>8</v>
      </c>
      <c r="C13" s="189"/>
      <c r="D13" s="149"/>
      <c r="E13" s="81">
        <f>SUM(E14:E14)</f>
        <v>6000</v>
      </c>
      <c r="F13" s="145"/>
      <c r="G13" s="72">
        <f>SUM(G14:G16)</f>
        <v>6000</v>
      </c>
    </row>
    <row r="14" spans="1:7" s="112" customFormat="1" ht="75.75" customHeight="1">
      <c r="A14" s="108">
        <v>2020</v>
      </c>
      <c r="B14" s="109" t="s">
        <v>83</v>
      </c>
      <c r="C14" s="224"/>
      <c r="D14" s="110"/>
      <c r="E14" s="204">
        <v>6000</v>
      </c>
      <c r="F14" s="223"/>
      <c r="G14" s="50"/>
    </row>
    <row r="15" spans="1:7" s="112" customFormat="1" ht="31.5" customHeight="1">
      <c r="A15" s="63">
        <v>4240</v>
      </c>
      <c r="B15" s="65" t="s">
        <v>21</v>
      </c>
      <c r="C15" s="190"/>
      <c r="D15" s="110"/>
      <c r="E15" s="204"/>
      <c r="F15" s="223"/>
      <c r="G15" s="50">
        <v>2600</v>
      </c>
    </row>
    <row r="16" spans="1:7" s="112" customFormat="1" ht="15" customHeight="1" thickBot="1">
      <c r="A16" s="71">
        <v>4300</v>
      </c>
      <c r="B16" s="205" t="s">
        <v>12</v>
      </c>
      <c r="C16" s="191"/>
      <c r="D16" s="217"/>
      <c r="E16" s="78"/>
      <c r="F16" s="146"/>
      <c r="G16" s="42">
        <v>3400</v>
      </c>
    </row>
    <row r="17" spans="1:7" s="107" customFormat="1" ht="21.75" customHeight="1" thickBot="1" thickTop="1">
      <c r="A17" s="51">
        <v>852</v>
      </c>
      <c r="B17" s="52" t="s">
        <v>26</v>
      </c>
      <c r="C17" s="53" t="s">
        <v>51</v>
      </c>
      <c r="D17" s="225">
        <f>SUM(D18)</f>
        <v>10000</v>
      </c>
      <c r="E17" s="203"/>
      <c r="F17" s="222">
        <f>SUM(F18)</f>
        <v>10000</v>
      </c>
      <c r="G17" s="220"/>
    </row>
    <row r="18" spans="1:7" s="107" customFormat="1" ht="21" customHeight="1" thickTop="1">
      <c r="A18" s="37" t="s">
        <v>92</v>
      </c>
      <c r="B18" s="35" t="s">
        <v>8</v>
      </c>
      <c r="C18" s="189"/>
      <c r="D18" s="230">
        <f>SUM(D19:D21)</f>
        <v>10000</v>
      </c>
      <c r="E18" s="81"/>
      <c r="F18" s="145">
        <f>SUM(F19:F21)</f>
        <v>10000</v>
      </c>
      <c r="G18" s="48"/>
    </row>
    <row r="19" spans="1:7" s="112" customFormat="1" ht="72.75" customHeight="1">
      <c r="A19" s="108">
        <v>2020</v>
      </c>
      <c r="B19" s="109" t="s">
        <v>83</v>
      </c>
      <c r="C19" s="224"/>
      <c r="D19" s="226">
        <v>10000</v>
      </c>
      <c r="E19" s="227"/>
      <c r="F19" s="228"/>
      <c r="G19" s="229"/>
    </row>
    <row r="20" spans="1:7" s="112" customFormat="1" ht="18.75" customHeight="1">
      <c r="A20" s="63">
        <v>4210</v>
      </c>
      <c r="B20" s="65" t="s">
        <v>20</v>
      </c>
      <c r="C20" s="190"/>
      <c r="D20" s="226"/>
      <c r="E20" s="227"/>
      <c r="F20" s="228">
        <v>1600</v>
      </c>
      <c r="G20" s="229"/>
    </row>
    <row r="21" spans="1:7" s="117" customFormat="1" ht="18.75" customHeight="1" thickBot="1">
      <c r="A21" s="122">
        <v>4300</v>
      </c>
      <c r="B21" s="123" t="s">
        <v>12</v>
      </c>
      <c r="C21" s="190"/>
      <c r="D21" s="226"/>
      <c r="E21" s="227"/>
      <c r="F21" s="228">
        <v>8400</v>
      </c>
      <c r="G21" s="229"/>
    </row>
    <row r="22" spans="1:7" s="117" customFormat="1" ht="24.75" customHeight="1" thickBot="1" thickTop="1">
      <c r="A22" s="54"/>
      <c r="B22" s="55" t="s">
        <v>9</v>
      </c>
      <c r="C22" s="62"/>
      <c r="D22" s="160">
        <f>D17+D12</f>
        <v>10000</v>
      </c>
      <c r="E22" s="162">
        <f>E17+E12</f>
        <v>6000</v>
      </c>
      <c r="F22" s="160">
        <f>F17+F12</f>
        <v>10000</v>
      </c>
      <c r="G22" s="59">
        <f>G17+G12</f>
        <v>6000</v>
      </c>
    </row>
    <row r="23" spans="1:7" s="117" customFormat="1" ht="21" customHeight="1" thickBot="1" thickTop="1">
      <c r="A23" s="143"/>
      <c r="B23" s="61" t="s">
        <v>18</v>
      </c>
      <c r="C23" s="231"/>
      <c r="D23" s="232">
        <f>E22-D22</f>
        <v>-4000</v>
      </c>
      <c r="E23" s="233"/>
      <c r="F23" s="164">
        <f>G22-F22</f>
        <v>-4000</v>
      </c>
      <c r="G23" s="142"/>
    </row>
    <row r="24" s="117" customFormat="1" ht="13.5" thickTop="1"/>
    <row r="25" s="117" customFormat="1" ht="12.75"/>
    <row r="26" s="117" customFormat="1" ht="12.75"/>
    <row r="27" s="117" customFormat="1" ht="12.75"/>
    <row r="28" s="117" customFormat="1" ht="12.75"/>
    <row r="29" s="117" customFormat="1" ht="12.75"/>
  </sheetData>
  <printOptions horizontalCentered="1"/>
  <pageMargins left="0" right="0" top="0.984251968503937" bottom="0.984251968503937" header="0.5118110236220472" footer="0.5118110236220472"/>
  <pageSetup firstPageNumber="13" useFirstPageNumber="1" horizontalDpi="300" verticalDpi="300" orientation="portrait" paperSize="9" r:id="rId1"/>
  <headerFooter alignWithMargins="0">
    <oddHeader>&amp;C&amp;"Times New Roman CE,Normalny"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D3" sqref="D3"/>
    </sheetView>
  </sheetViews>
  <sheetFormatPr defaultColWidth="9.00390625" defaultRowHeight="12.75"/>
  <cols>
    <col min="1" max="1" width="8.00390625" style="1" customWidth="1"/>
    <col min="2" max="2" width="34.25390625" style="1" customWidth="1"/>
    <col min="3" max="3" width="7.00390625" style="1" customWidth="1"/>
    <col min="4" max="4" width="13.00390625" style="1" customWidth="1"/>
    <col min="5" max="6" width="12.875" style="1" customWidth="1"/>
    <col min="7" max="16384" width="10.00390625" style="1" customWidth="1"/>
  </cols>
  <sheetData>
    <row r="1" spans="4:6" s="11" customFormat="1" ht="15.75" customHeight="1">
      <c r="D1" s="10" t="s">
        <v>29</v>
      </c>
      <c r="E1" s="10"/>
      <c r="F1" s="10"/>
    </row>
    <row r="2" spans="1:6" s="11" customFormat="1" ht="15.75" customHeight="1">
      <c r="A2" s="27"/>
      <c r="B2" s="28"/>
      <c r="C2" s="8"/>
      <c r="D2" s="22" t="s">
        <v>142</v>
      </c>
      <c r="E2" s="22"/>
      <c r="F2" s="22"/>
    </row>
    <row r="3" spans="1:6" s="11" customFormat="1" ht="15.75" customHeight="1">
      <c r="A3" s="27"/>
      <c r="B3" s="28"/>
      <c r="C3" s="8"/>
      <c r="D3" s="22" t="s">
        <v>15</v>
      </c>
      <c r="E3" s="22"/>
      <c r="F3" s="22"/>
    </row>
    <row r="4" spans="1:6" s="11" customFormat="1" ht="15.75" customHeight="1">
      <c r="A4" s="27"/>
      <c r="B4" s="28"/>
      <c r="C4" s="44"/>
      <c r="D4" s="22" t="s">
        <v>52</v>
      </c>
      <c r="E4" s="22"/>
      <c r="F4" s="22"/>
    </row>
    <row r="5" spans="1:6" s="11" customFormat="1" ht="86.25" customHeight="1">
      <c r="A5" s="6" t="s">
        <v>136</v>
      </c>
      <c r="B5" s="7"/>
      <c r="C5" s="8"/>
      <c r="D5" s="9"/>
      <c r="E5" s="9"/>
      <c r="F5" s="9"/>
    </row>
    <row r="6" spans="1:6" s="11" customFormat="1" ht="12" customHeight="1" thickBot="1">
      <c r="A6" s="6"/>
      <c r="B6" s="7"/>
      <c r="C6" s="8"/>
      <c r="D6" s="9"/>
      <c r="E6" s="9"/>
      <c r="F6" s="9" t="s">
        <v>11</v>
      </c>
    </row>
    <row r="7" spans="1:6" s="12" customFormat="1" ht="25.5">
      <c r="A7" s="17" t="s">
        <v>0</v>
      </c>
      <c r="B7" s="32" t="s">
        <v>1</v>
      </c>
      <c r="C7" s="18" t="s">
        <v>2</v>
      </c>
      <c r="D7" s="207" t="s">
        <v>16</v>
      </c>
      <c r="E7" s="56" t="s">
        <v>3</v>
      </c>
      <c r="F7" s="56"/>
    </row>
    <row r="8" spans="1:6" s="12" customFormat="1" ht="12.75" customHeight="1">
      <c r="A8" s="13" t="s">
        <v>4</v>
      </c>
      <c r="B8" s="14"/>
      <c r="C8" s="15" t="s">
        <v>5</v>
      </c>
      <c r="D8" s="208" t="s">
        <v>6</v>
      </c>
      <c r="E8" s="285" t="s">
        <v>10</v>
      </c>
      <c r="F8" s="39" t="s">
        <v>6</v>
      </c>
    </row>
    <row r="9" spans="1:6" s="21" customFormat="1" ht="12" thickBot="1">
      <c r="A9" s="30">
        <v>1</v>
      </c>
      <c r="B9" s="31">
        <v>2</v>
      </c>
      <c r="C9" s="31">
        <v>3</v>
      </c>
      <c r="D9" s="159">
        <v>4</v>
      </c>
      <c r="E9" s="286">
        <v>5</v>
      </c>
      <c r="F9" s="40">
        <v>6</v>
      </c>
    </row>
    <row r="10" spans="1:6" s="38" customFormat="1" ht="27" customHeight="1" thickBot="1" thickTop="1">
      <c r="A10" s="51">
        <v>710</v>
      </c>
      <c r="B10" s="52" t="s">
        <v>86</v>
      </c>
      <c r="C10" s="53" t="s">
        <v>89</v>
      </c>
      <c r="D10" s="73">
        <f>D11</f>
        <v>12500</v>
      </c>
      <c r="E10" s="287"/>
      <c r="F10" s="47">
        <f>F11</f>
        <v>12500</v>
      </c>
    </row>
    <row r="11" spans="1:6" s="38" customFormat="1" ht="29.25" customHeight="1" thickTop="1">
      <c r="A11" s="180" t="s">
        <v>90</v>
      </c>
      <c r="B11" s="181" t="s">
        <v>91</v>
      </c>
      <c r="C11" s="36"/>
      <c r="D11" s="209">
        <f>SUM(D12:D13)</f>
        <v>12500</v>
      </c>
      <c r="E11" s="288"/>
      <c r="F11" s="72">
        <f>SUM(F12:F13)</f>
        <v>12500</v>
      </c>
    </row>
    <row r="12" spans="1:6" s="38" customFormat="1" ht="79.5" customHeight="1">
      <c r="A12" s="127" t="s">
        <v>87</v>
      </c>
      <c r="B12" s="210" t="s">
        <v>88</v>
      </c>
      <c r="C12" s="23"/>
      <c r="D12" s="211">
        <v>12500</v>
      </c>
      <c r="E12" s="289"/>
      <c r="F12" s="212"/>
    </row>
    <row r="13" spans="1:6" s="38" customFormat="1" ht="24" customHeight="1" thickBot="1">
      <c r="A13" s="127" t="s">
        <v>13</v>
      </c>
      <c r="B13" s="157" t="s">
        <v>12</v>
      </c>
      <c r="C13" s="23"/>
      <c r="D13" s="213"/>
      <c r="E13" s="290"/>
      <c r="F13" s="214">
        <v>12500</v>
      </c>
    </row>
    <row r="14" spans="1:6" s="38" customFormat="1" ht="51" customHeight="1" thickBot="1" thickTop="1">
      <c r="A14" s="51">
        <v>754</v>
      </c>
      <c r="B14" s="52" t="s">
        <v>131</v>
      </c>
      <c r="C14" s="53" t="s">
        <v>132</v>
      </c>
      <c r="D14" s="292"/>
      <c r="E14" s="299">
        <f>SUM(E15)</f>
        <v>10000</v>
      </c>
      <c r="F14" s="300">
        <f>SUM(F15)</f>
        <v>10000</v>
      </c>
    </row>
    <row r="15" spans="1:6" s="38" customFormat="1" ht="34.5" customHeight="1" thickTop="1">
      <c r="A15" s="34">
        <v>75411</v>
      </c>
      <c r="B15" s="35" t="s">
        <v>133</v>
      </c>
      <c r="C15" s="141"/>
      <c r="D15" s="295"/>
      <c r="E15" s="297">
        <f>SUM(E16:E17)</f>
        <v>10000</v>
      </c>
      <c r="F15" s="298">
        <f>SUM(F16:F17)</f>
        <v>10000</v>
      </c>
    </row>
    <row r="16" spans="1:6" s="38" customFormat="1" ht="37.5" customHeight="1">
      <c r="A16" s="127" t="s">
        <v>35</v>
      </c>
      <c r="B16" s="65" t="s">
        <v>36</v>
      </c>
      <c r="C16" s="177"/>
      <c r="D16" s="293"/>
      <c r="E16" s="290">
        <v>10000</v>
      </c>
      <c r="F16" s="214"/>
    </row>
    <row r="17" spans="1:6" s="38" customFormat="1" ht="24" customHeight="1" thickBot="1">
      <c r="A17" s="127" t="s">
        <v>134</v>
      </c>
      <c r="B17" s="296" t="s">
        <v>135</v>
      </c>
      <c r="C17" s="294"/>
      <c r="D17" s="293"/>
      <c r="E17" s="290"/>
      <c r="F17" s="214">
        <v>10000</v>
      </c>
    </row>
    <row r="18" spans="1:6" s="24" customFormat="1" ht="26.25" customHeight="1" thickBot="1" thickTop="1">
      <c r="A18" s="57"/>
      <c r="B18" s="58" t="s">
        <v>9</v>
      </c>
      <c r="C18" s="215"/>
      <c r="D18" s="216">
        <f>D10</f>
        <v>12500</v>
      </c>
      <c r="E18" s="291">
        <f>E14+E10</f>
        <v>10000</v>
      </c>
      <c r="F18" s="41">
        <f>F10+F14</f>
        <v>22500</v>
      </c>
    </row>
    <row r="19" spans="1:6" ht="26.25" customHeight="1" thickBot="1" thickTop="1">
      <c r="A19" s="143"/>
      <c r="B19" s="61" t="s">
        <v>18</v>
      </c>
      <c r="C19" s="301"/>
      <c r="D19" s="301"/>
      <c r="E19" s="164">
        <f>F18-E18</f>
        <v>12500</v>
      </c>
      <c r="F19" s="302"/>
    </row>
    <row r="20" ht="16.5" thickTop="1"/>
  </sheetData>
  <printOptions horizontalCentered="1"/>
  <pageMargins left="0" right="0" top="0.984251968503937" bottom="0.5905511811023623" header="0.5118110236220472" footer="0.5118110236220472"/>
  <pageSetup firstPageNumber="12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42"/>
  <sheetViews>
    <sheetView workbookViewId="0" topLeftCell="A1">
      <selection activeCell="E3" sqref="E3"/>
    </sheetView>
  </sheetViews>
  <sheetFormatPr defaultColWidth="9.00390625" defaultRowHeight="12.75"/>
  <cols>
    <col min="1" max="1" width="8.00390625" style="1" customWidth="1"/>
    <col min="2" max="2" width="34.875" style="1" customWidth="1"/>
    <col min="3" max="3" width="7.75390625" style="1" customWidth="1"/>
    <col min="4" max="4" width="0.12890625" style="1" hidden="1" customWidth="1"/>
    <col min="5" max="6" width="18.00390625" style="1" customWidth="1"/>
    <col min="7" max="16384" width="10.00390625" style="1" customWidth="1"/>
  </cols>
  <sheetData>
    <row r="1" spans="3:5" ht="15.75">
      <c r="C1" s="10"/>
      <c r="D1" s="10"/>
      <c r="E1" s="10" t="s">
        <v>101</v>
      </c>
    </row>
    <row r="2" spans="1:5" ht="12" customHeight="1">
      <c r="A2" s="3"/>
      <c r="B2" s="4"/>
      <c r="C2" s="22"/>
      <c r="D2" s="22"/>
      <c r="E2" s="22" t="s">
        <v>142</v>
      </c>
    </row>
    <row r="3" spans="1:5" ht="13.5" customHeight="1">
      <c r="A3" s="3"/>
      <c r="B3" s="4"/>
      <c r="C3" s="22"/>
      <c r="D3" s="22"/>
      <c r="E3" s="22" t="s">
        <v>15</v>
      </c>
    </row>
    <row r="4" spans="1:5" ht="15" customHeight="1">
      <c r="A4" s="3"/>
      <c r="B4" s="4"/>
      <c r="C4" s="22"/>
      <c r="D4" s="22"/>
      <c r="E4" s="22" t="s">
        <v>52</v>
      </c>
    </row>
    <row r="5" spans="1:5" ht="14.25" customHeight="1">
      <c r="A5" s="3"/>
      <c r="B5" s="4"/>
      <c r="C5" s="22"/>
      <c r="D5" s="22"/>
      <c r="E5" s="5"/>
    </row>
    <row r="6" spans="1:6" s="11" customFormat="1" ht="47.25" customHeight="1">
      <c r="A6" s="6" t="s">
        <v>102</v>
      </c>
      <c r="B6" s="7"/>
      <c r="C6" s="8"/>
      <c r="D6" s="8"/>
      <c r="E6" s="8"/>
      <c r="F6" s="8"/>
    </row>
    <row r="7" spans="1:6" s="11" customFormat="1" ht="15.75" customHeight="1" thickBot="1">
      <c r="A7" s="6"/>
      <c r="B7" s="7"/>
      <c r="C7" s="8"/>
      <c r="D7" s="8"/>
      <c r="E7" s="8"/>
      <c r="F7" s="235" t="s">
        <v>11</v>
      </c>
    </row>
    <row r="8" spans="1:6" s="12" customFormat="1" ht="26.25" customHeight="1">
      <c r="A8" s="25" t="s">
        <v>0</v>
      </c>
      <c r="B8" s="32" t="s">
        <v>1</v>
      </c>
      <c r="C8" s="18" t="s">
        <v>2</v>
      </c>
      <c r="D8" s="236" t="s">
        <v>16</v>
      </c>
      <c r="E8" s="56" t="s">
        <v>3</v>
      </c>
      <c r="F8" s="45"/>
    </row>
    <row r="9" spans="1:6" s="12" customFormat="1" ht="17.25" customHeight="1">
      <c r="A9" s="26" t="s">
        <v>4</v>
      </c>
      <c r="B9" s="14"/>
      <c r="C9" s="15" t="s">
        <v>5</v>
      </c>
      <c r="D9" s="208" t="s">
        <v>6</v>
      </c>
      <c r="E9" s="66" t="s">
        <v>10</v>
      </c>
      <c r="F9" s="39" t="s">
        <v>6</v>
      </c>
    </row>
    <row r="10" spans="1:6" s="21" customFormat="1" ht="12" customHeight="1" thickBot="1">
      <c r="A10" s="19">
        <v>1</v>
      </c>
      <c r="B10" s="20">
        <v>2</v>
      </c>
      <c r="C10" s="20">
        <v>3</v>
      </c>
      <c r="D10" s="237">
        <v>4</v>
      </c>
      <c r="E10" s="238">
        <v>4</v>
      </c>
      <c r="F10" s="40">
        <v>5</v>
      </c>
    </row>
    <row r="11" spans="1:6" s="21" customFormat="1" ht="21.75" customHeight="1" thickBot="1" thickTop="1">
      <c r="A11" s="51">
        <v>750</v>
      </c>
      <c r="B11" s="52" t="s">
        <v>30</v>
      </c>
      <c r="C11" s="80" t="s">
        <v>53</v>
      </c>
      <c r="D11" s="67" t="e">
        <f>SUM(D16+#REF!+D12)</f>
        <v>#REF!</v>
      </c>
      <c r="E11" s="67">
        <f>SUM(E12)</f>
        <v>11500</v>
      </c>
      <c r="F11" s="279"/>
    </row>
    <row r="12" spans="1:6" s="21" customFormat="1" ht="17.25" customHeight="1" thickTop="1">
      <c r="A12" s="150">
        <v>75020</v>
      </c>
      <c r="B12" s="151" t="s">
        <v>100</v>
      </c>
      <c r="C12" s="234"/>
      <c r="D12" s="153">
        <f>D13</f>
        <v>11500</v>
      </c>
      <c r="E12" s="153">
        <f>SUM(E13)</f>
        <v>11500</v>
      </c>
      <c r="F12" s="280"/>
    </row>
    <row r="13" spans="1:6" s="21" customFormat="1" ht="21.75" customHeight="1" thickBot="1">
      <c r="A13" s="63">
        <v>4300</v>
      </c>
      <c r="B13" s="256" t="s">
        <v>12</v>
      </c>
      <c r="C13" s="177"/>
      <c r="D13" s="69">
        <v>11500</v>
      </c>
      <c r="E13" s="69">
        <v>11500</v>
      </c>
      <c r="F13" s="239"/>
    </row>
    <row r="14" spans="1:7" s="33" customFormat="1" ht="17.25" customHeight="1" thickBot="1" thickTop="1">
      <c r="A14" s="310">
        <v>801</v>
      </c>
      <c r="B14" s="311" t="s">
        <v>19</v>
      </c>
      <c r="C14" s="312" t="s">
        <v>7</v>
      </c>
      <c r="D14" s="240"/>
      <c r="E14" s="67">
        <f>E15+E21+E24+E32+E41+E53+E69+E74+E79+E88+E94</f>
        <v>457633</v>
      </c>
      <c r="F14" s="47">
        <f>F15+F21+F24+F32+F41+F53+F69+F74+F79+F88+F94</f>
        <v>444933</v>
      </c>
      <c r="G14" s="176"/>
    </row>
    <row r="15" spans="1:6" s="33" customFormat="1" ht="21" customHeight="1" thickTop="1">
      <c r="A15" s="244">
        <v>80102</v>
      </c>
      <c r="B15" s="245" t="s">
        <v>103</v>
      </c>
      <c r="C15" s="246"/>
      <c r="D15" s="247"/>
      <c r="E15" s="248">
        <f>SUM(E16:E20)</f>
        <v>300</v>
      </c>
      <c r="F15" s="249">
        <f>SUM(F16:F20)</f>
        <v>33040</v>
      </c>
    </row>
    <row r="16" spans="1:6" s="33" customFormat="1" ht="17.25" customHeight="1">
      <c r="A16" s="122">
        <v>4010</v>
      </c>
      <c r="B16" s="65" t="s">
        <v>27</v>
      </c>
      <c r="C16" s="177"/>
      <c r="D16" s="241"/>
      <c r="E16" s="69"/>
      <c r="F16" s="42">
        <v>29240</v>
      </c>
    </row>
    <row r="17" spans="1:6" s="33" customFormat="1" ht="17.25" customHeight="1">
      <c r="A17" s="63">
        <v>4110</v>
      </c>
      <c r="B17" s="65" t="s">
        <v>23</v>
      </c>
      <c r="C17" s="177"/>
      <c r="D17" s="241"/>
      <c r="E17" s="69"/>
      <c r="F17" s="42">
        <v>2900</v>
      </c>
    </row>
    <row r="18" spans="1:6" s="33" customFormat="1" ht="17.25" customHeight="1">
      <c r="A18" s="63">
        <v>4120</v>
      </c>
      <c r="B18" s="65" t="s">
        <v>24</v>
      </c>
      <c r="C18" s="177"/>
      <c r="D18" s="241"/>
      <c r="E18" s="69"/>
      <c r="F18" s="42">
        <v>400</v>
      </c>
    </row>
    <row r="19" spans="1:6" s="2" customFormat="1" ht="17.25" customHeight="1">
      <c r="A19" s="63">
        <v>4280</v>
      </c>
      <c r="B19" s="65" t="s">
        <v>33</v>
      </c>
      <c r="C19" s="177"/>
      <c r="D19" s="241"/>
      <c r="E19" s="69">
        <v>300</v>
      </c>
      <c r="F19" s="42"/>
    </row>
    <row r="20" spans="1:6" s="2" customFormat="1" ht="17.25" customHeight="1">
      <c r="A20" s="71">
        <v>4440</v>
      </c>
      <c r="B20" s="135" t="s">
        <v>104</v>
      </c>
      <c r="C20" s="242"/>
      <c r="D20" s="243"/>
      <c r="E20" s="136"/>
      <c r="F20" s="137">
        <v>500</v>
      </c>
    </row>
    <row r="21" spans="1:6" s="33" customFormat="1" ht="21" customHeight="1">
      <c r="A21" s="244">
        <v>80105</v>
      </c>
      <c r="B21" s="245" t="s">
        <v>105</v>
      </c>
      <c r="C21" s="246"/>
      <c r="D21" s="247"/>
      <c r="E21" s="248">
        <f>SUM(E22:E23)</f>
        <v>3000</v>
      </c>
      <c r="F21" s="249">
        <f>SUM(F22:F23)</f>
        <v>100</v>
      </c>
    </row>
    <row r="22" spans="1:6" s="33" customFormat="1" ht="15.75" customHeight="1">
      <c r="A22" s="122">
        <v>4010</v>
      </c>
      <c r="B22" s="65" t="s">
        <v>27</v>
      </c>
      <c r="C22" s="177"/>
      <c r="D22" s="241"/>
      <c r="E22" s="69">
        <v>3000</v>
      </c>
      <c r="F22" s="42"/>
    </row>
    <row r="23" spans="1:6" s="33" customFormat="1" ht="17.25" customHeight="1">
      <c r="A23" s="71">
        <v>4440</v>
      </c>
      <c r="B23" s="135" t="s">
        <v>104</v>
      </c>
      <c r="C23" s="121"/>
      <c r="D23" s="243"/>
      <c r="E23" s="136"/>
      <c r="F23" s="137">
        <v>100</v>
      </c>
    </row>
    <row r="24" spans="1:6" s="33" customFormat="1" ht="18.75" customHeight="1">
      <c r="A24" s="34">
        <v>80111</v>
      </c>
      <c r="B24" s="35" t="s">
        <v>106</v>
      </c>
      <c r="C24" s="250"/>
      <c r="D24" s="251"/>
      <c r="E24" s="68">
        <f>SUM(E25:E31)</f>
        <v>26130</v>
      </c>
      <c r="F24" s="48">
        <f>SUM(F25:F31)</f>
        <v>14830</v>
      </c>
    </row>
    <row r="25" spans="1:6" s="33" customFormat="1" ht="18" customHeight="1">
      <c r="A25" s="122">
        <v>4010</v>
      </c>
      <c r="B25" s="65" t="s">
        <v>27</v>
      </c>
      <c r="C25" s="177"/>
      <c r="D25" s="241"/>
      <c r="E25" s="69">
        <v>20030</v>
      </c>
      <c r="F25" s="42"/>
    </row>
    <row r="26" spans="1:6" s="33" customFormat="1" ht="16.5" customHeight="1">
      <c r="A26" s="63">
        <v>4110</v>
      </c>
      <c r="B26" s="65" t="s">
        <v>23</v>
      </c>
      <c r="C26" s="177"/>
      <c r="D26" s="241"/>
      <c r="E26" s="69">
        <v>4800</v>
      </c>
      <c r="F26" s="42"/>
    </row>
    <row r="27" spans="1:6" s="33" customFormat="1" ht="16.5" customHeight="1">
      <c r="A27" s="63">
        <v>4120</v>
      </c>
      <c r="B27" s="65" t="s">
        <v>24</v>
      </c>
      <c r="C27" s="177"/>
      <c r="D27" s="241"/>
      <c r="E27" s="69"/>
      <c r="F27" s="42">
        <v>130</v>
      </c>
    </row>
    <row r="28" spans="1:6" s="33" customFormat="1" ht="16.5" customHeight="1">
      <c r="A28" s="63">
        <v>4260</v>
      </c>
      <c r="B28" s="65" t="s">
        <v>28</v>
      </c>
      <c r="C28" s="177"/>
      <c r="D28" s="241"/>
      <c r="E28" s="69"/>
      <c r="F28" s="42">
        <v>10300</v>
      </c>
    </row>
    <row r="29" spans="1:6" s="33" customFormat="1" ht="16.5" customHeight="1">
      <c r="A29" s="63">
        <v>4280</v>
      </c>
      <c r="B29" s="65" t="s">
        <v>33</v>
      </c>
      <c r="C29" s="177"/>
      <c r="D29" s="241"/>
      <c r="E29" s="69">
        <v>300</v>
      </c>
      <c r="F29" s="42"/>
    </row>
    <row r="30" spans="1:6" s="33" customFormat="1" ht="16.5" customHeight="1">
      <c r="A30" s="63">
        <v>4300</v>
      </c>
      <c r="B30" s="65" t="s">
        <v>12</v>
      </c>
      <c r="C30" s="177"/>
      <c r="D30" s="241"/>
      <c r="E30" s="69"/>
      <c r="F30" s="42">
        <v>4400</v>
      </c>
    </row>
    <row r="31" spans="1:6" s="33" customFormat="1" ht="16.5" customHeight="1">
      <c r="A31" s="71">
        <v>4440</v>
      </c>
      <c r="B31" s="135" t="s">
        <v>104</v>
      </c>
      <c r="C31" s="177"/>
      <c r="D31" s="241"/>
      <c r="E31" s="69">
        <v>1000</v>
      </c>
      <c r="F31" s="42"/>
    </row>
    <row r="32" spans="1:6" s="33" customFormat="1" ht="21" customHeight="1">
      <c r="A32" s="34">
        <v>80120</v>
      </c>
      <c r="B32" s="35" t="s">
        <v>107</v>
      </c>
      <c r="C32" s="36"/>
      <c r="D32" s="251"/>
      <c r="E32" s="68">
        <f>SUM(E33:E40)</f>
        <v>34000</v>
      </c>
      <c r="F32" s="48">
        <f>SUM(F33:F40)</f>
        <v>69205</v>
      </c>
    </row>
    <row r="33" spans="1:6" s="2" customFormat="1" ht="33" customHeight="1">
      <c r="A33" s="63">
        <v>2540</v>
      </c>
      <c r="B33" s="65" t="s">
        <v>108</v>
      </c>
      <c r="C33" s="23"/>
      <c r="D33" s="241"/>
      <c r="E33" s="69">
        <v>25000</v>
      </c>
      <c r="F33" s="42"/>
    </row>
    <row r="34" spans="1:6" s="2" customFormat="1" ht="30">
      <c r="A34" s="63">
        <v>3020</v>
      </c>
      <c r="B34" s="65" t="s">
        <v>36</v>
      </c>
      <c r="C34" s="23"/>
      <c r="D34" s="241"/>
      <c r="E34" s="69">
        <v>2000</v>
      </c>
      <c r="F34" s="42"/>
    </row>
    <row r="35" spans="1:6" s="33" customFormat="1" ht="17.25" customHeight="1">
      <c r="A35" s="122">
        <v>4010</v>
      </c>
      <c r="B35" s="65" t="s">
        <v>27</v>
      </c>
      <c r="C35" s="64"/>
      <c r="D35" s="252"/>
      <c r="E35" s="69"/>
      <c r="F35" s="42">
        <v>20555</v>
      </c>
    </row>
    <row r="36" spans="1:6" s="33" customFormat="1" ht="18" customHeight="1">
      <c r="A36" s="63">
        <v>4110</v>
      </c>
      <c r="B36" s="65" t="s">
        <v>23</v>
      </c>
      <c r="C36" s="253"/>
      <c r="D36" s="252"/>
      <c r="E36" s="254"/>
      <c r="F36" s="42">
        <v>27700</v>
      </c>
    </row>
    <row r="37" spans="1:6" s="33" customFormat="1" ht="14.25" customHeight="1">
      <c r="A37" s="63">
        <v>4120</v>
      </c>
      <c r="B37" s="65" t="s">
        <v>24</v>
      </c>
      <c r="C37" s="253"/>
      <c r="D37" s="252"/>
      <c r="E37" s="254"/>
      <c r="F37" s="42">
        <v>3200</v>
      </c>
    </row>
    <row r="38" spans="1:6" s="2" customFormat="1" ht="17.25" customHeight="1">
      <c r="A38" s="63">
        <v>4280</v>
      </c>
      <c r="B38" s="65" t="s">
        <v>33</v>
      </c>
      <c r="C38" s="177"/>
      <c r="D38" s="241"/>
      <c r="E38" s="69">
        <v>2000</v>
      </c>
      <c r="F38" s="42"/>
    </row>
    <row r="39" spans="1:6" s="2" customFormat="1" ht="17.25" customHeight="1">
      <c r="A39" s="63">
        <v>4300</v>
      </c>
      <c r="B39" s="65" t="s">
        <v>12</v>
      </c>
      <c r="C39" s="177"/>
      <c r="D39" s="241"/>
      <c r="E39" s="69">
        <v>5000</v>
      </c>
      <c r="F39" s="42"/>
    </row>
    <row r="40" spans="1:6" s="2" customFormat="1" ht="16.5" customHeight="1">
      <c r="A40" s="71">
        <v>4440</v>
      </c>
      <c r="B40" s="135" t="s">
        <v>104</v>
      </c>
      <c r="C40" s="121"/>
      <c r="D40" s="243"/>
      <c r="E40" s="136"/>
      <c r="F40" s="137">
        <v>17750</v>
      </c>
    </row>
    <row r="41" spans="1:6" s="33" customFormat="1" ht="21" customHeight="1">
      <c r="A41" s="34">
        <v>80123</v>
      </c>
      <c r="B41" s="35" t="s">
        <v>109</v>
      </c>
      <c r="C41" s="250"/>
      <c r="D41" s="251"/>
      <c r="E41" s="68"/>
      <c r="F41" s="48">
        <f>SUM(F42:F52)</f>
        <v>58728</v>
      </c>
    </row>
    <row r="42" spans="1:6" s="2" customFormat="1" ht="30">
      <c r="A42" s="63">
        <v>3020</v>
      </c>
      <c r="B42" s="65" t="s">
        <v>36</v>
      </c>
      <c r="C42" s="177"/>
      <c r="D42" s="241"/>
      <c r="E42" s="69"/>
      <c r="F42" s="42">
        <v>500</v>
      </c>
    </row>
    <row r="43" spans="1:6" s="2" customFormat="1" ht="17.25" customHeight="1">
      <c r="A43" s="122">
        <v>4010</v>
      </c>
      <c r="B43" s="65" t="s">
        <v>27</v>
      </c>
      <c r="C43" s="177"/>
      <c r="D43" s="241"/>
      <c r="E43" s="69"/>
      <c r="F43" s="42">
        <v>41397</v>
      </c>
    </row>
    <row r="44" spans="1:6" s="2" customFormat="1" ht="16.5" customHeight="1">
      <c r="A44" s="63">
        <v>4110</v>
      </c>
      <c r="B44" s="65" t="s">
        <v>23</v>
      </c>
      <c r="C44" s="177"/>
      <c r="D44" s="241"/>
      <c r="E44" s="69"/>
      <c r="F44" s="42">
        <v>7929</v>
      </c>
    </row>
    <row r="45" spans="1:6" s="2" customFormat="1" ht="15.75" customHeight="1">
      <c r="A45" s="63">
        <v>4120</v>
      </c>
      <c r="B45" s="65" t="s">
        <v>24</v>
      </c>
      <c r="C45" s="177"/>
      <c r="D45" s="241"/>
      <c r="E45" s="69"/>
      <c r="F45" s="42">
        <v>1302</v>
      </c>
    </row>
    <row r="46" spans="1:6" s="2" customFormat="1" ht="15.75" customHeight="1">
      <c r="A46" s="63">
        <v>4140</v>
      </c>
      <c r="B46" s="65" t="s">
        <v>39</v>
      </c>
      <c r="C46" s="177"/>
      <c r="D46" s="241"/>
      <c r="E46" s="69"/>
      <c r="F46" s="42">
        <v>200</v>
      </c>
    </row>
    <row r="47" spans="1:6" s="2" customFormat="1" ht="16.5" customHeight="1">
      <c r="A47" s="63">
        <v>4210</v>
      </c>
      <c r="B47" s="65" t="s">
        <v>20</v>
      </c>
      <c r="C47" s="177"/>
      <c r="D47" s="241"/>
      <c r="E47" s="69"/>
      <c r="F47" s="42">
        <v>1000</v>
      </c>
    </row>
    <row r="48" spans="1:6" s="2" customFormat="1" ht="30">
      <c r="A48" s="63">
        <v>4240</v>
      </c>
      <c r="B48" s="65" t="s">
        <v>21</v>
      </c>
      <c r="C48" s="177"/>
      <c r="D48" s="241"/>
      <c r="E48" s="69"/>
      <c r="F48" s="42">
        <v>300</v>
      </c>
    </row>
    <row r="49" spans="1:6" s="2" customFormat="1" ht="17.25" customHeight="1">
      <c r="A49" s="63">
        <v>4260</v>
      </c>
      <c r="B49" s="65" t="s">
        <v>28</v>
      </c>
      <c r="C49" s="177"/>
      <c r="D49" s="241"/>
      <c r="E49" s="69"/>
      <c r="F49" s="42">
        <v>600</v>
      </c>
    </row>
    <row r="50" spans="1:6" s="2" customFormat="1" ht="17.25" customHeight="1">
      <c r="A50" s="63">
        <v>4300</v>
      </c>
      <c r="B50" s="65" t="s">
        <v>12</v>
      </c>
      <c r="C50" s="177"/>
      <c r="D50" s="241"/>
      <c r="E50" s="69"/>
      <c r="F50" s="42">
        <v>3500</v>
      </c>
    </row>
    <row r="51" spans="1:6" s="2" customFormat="1" ht="17.25" customHeight="1">
      <c r="A51" s="63">
        <v>4410</v>
      </c>
      <c r="B51" s="65" t="s">
        <v>41</v>
      </c>
      <c r="C51" s="177"/>
      <c r="D51" s="241"/>
      <c r="E51" s="69"/>
      <c r="F51" s="42">
        <v>600</v>
      </c>
    </row>
    <row r="52" spans="1:6" s="2" customFormat="1" ht="17.25" customHeight="1">
      <c r="A52" s="71">
        <v>4440</v>
      </c>
      <c r="B52" s="135" t="s">
        <v>104</v>
      </c>
      <c r="C52" s="177"/>
      <c r="D52" s="241"/>
      <c r="E52" s="69"/>
      <c r="F52" s="42">
        <v>1400</v>
      </c>
    </row>
    <row r="53" spans="1:6" s="33" customFormat="1" ht="21" customHeight="1">
      <c r="A53" s="34">
        <v>80130</v>
      </c>
      <c r="B53" s="35" t="s">
        <v>110</v>
      </c>
      <c r="C53" s="36"/>
      <c r="D53" s="251"/>
      <c r="E53" s="68">
        <f>SUM(E54:E68)</f>
        <v>88900</v>
      </c>
      <c r="F53" s="48">
        <f>SUM(F54:F68)</f>
        <v>112188</v>
      </c>
    </row>
    <row r="54" spans="1:6" s="33" customFormat="1" ht="35.25" customHeight="1">
      <c r="A54" s="63">
        <v>2540</v>
      </c>
      <c r="B54" s="65" t="s">
        <v>108</v>
      </c>
      <c r="C54" s="64"/>
      <c r="D54" s="252"/>
      <c r="E54" s="69">
        <v>37700</v>
      </c>
      <c r="F54" s="42"/>
    </row>
    <row r="55" spans="1:6" s="33" customFormat="1" ht="30">
      <c r="A55" s="63">
        <v>3020</v>
      </c>
      <c r="B55" s="65" t="s">
        <v>36</v>
      </c>
      <c r="C55" s="64"/>
      <c r="D55" s="252"/>
      <c r="E55" s="69">
        <v>500</v>
      </c>
      <c r="F55" s="42"/>
    </row>
    <row r="56" spans="1:6" s="33" customFormat="1" ht="15.75" customHeight="1">
      <c r="A56" s="122">
        <v>4010</v>
      </c>
      <c r="B56" s="65" t="s">
        <v>27</v>
      </c>
      <c r="C56" s="64"/>
      <c r="D56" s="252"/>
      <c r="E56" s="69"/>
      <c r="F56" s="42">
        <v>45204</v>
      </c>
    </row>
    <row r="57" spans="1:6" s="33" customFormat="1" ht="15.75" customHeight="1">
      <c r="A57" s="63">
        <v>4110</v>
      </c>
      <c r="B57" s="65" t="s">
        <v>23</v>
      </c>
      <c r="C57" s="253"/>
      <c r="D57" s="252"/>
      <c r="E57" s="69"/>
      <c r="F57" s="42">
        <v>43714</v>
      </c>
    </row>
    <row r="58" spans="1:6" s="33" customFormat="1" ht="15.75" customHeight="1">
      <c r="A58" s="63">
        <v>4120</v>
      </c>
      <c r="B58" s="65" t="s">
        <v>24</v>
      </c>
      <c r="C58" s="253"/>
      <c r="D58" s="252"/>
      <c r="E58" s="69"/>
      <c r="F58" s="42">
        <v>5870</v>
      </c>
    </row>
    <row r="59" spans="1:6" s="33" customFormat="1" ht="15.75" customHeight="1">
      <c r="A59" s="63">
        <v>4140</v>
      </c>
      <c r="B59" s="65" t="s">
        <v>39</v>
      </c>
      <c r="C59" s="253"/>
      <c r="D59" s="252"/>
      <c r="E59" s="69">
        <v>200</v>
      </c>
      <c r="F59" s="42"/>
    </row>
    <row r="60" spans="1:6" s="33" customFormat="1" ht="15.75" customHeight="1">
      <c r="A60" s="63">
        <v>4210</v>
      </c>
      <c r="B60" s="65" t="s">
        <v>20</v>
      </c>
      <c r="C60" s="253"/>
      <c r="D60" s="252"/>
      <c r="E60" s="69"/>
      <c r="F60" s="42">
        <v>14000</v>
      </c>
    </row>
    <row r="61" spans="1:6" s="33" customFormat="1" ht="30">
      <c r="A61" s="63">
        <v>4240</v>
      </c>
      <c r="B61" s="65" t="s">
        <v>21</v>
      </c>
      <c r="C61" s="253"/>
      <c r="D61" s="252"/>
      <c r="E61" s="69">
        <v>300</v>
      </c>
      <c r="F61" s="42"/>
    </row>
    <row r="62" spans="1:6" s="33" customFormat="1" ht="15.75" customHeight="1">
      <c r="A62" s="63">
        <v>4260</v>
      </c>
      <c r="B62" s="65" t="s">
        <v>28</v>
      </c>
      <c r="C62" s="253"/>
      <c r="D62" s="252"/>
      <c r="E62" s="69">
        <v>43400</v>
      </c>
      <c r="F62" s="42"/>
    </row>
    <row r="63" spans="1:6" s="33" customFormat="1" ht="15.75" customHeight="1">
      <c r="A63" s="63">
        <v>4270</v>
      </c>
      <c r="B63" s="65" t="s">
        <v>25</v>
      </c>
      <c r="C63" s="253"/>
      <c r="D63" s="252"/>
      <c r="E63" s="69"/>
      <c r="F63" s="42">
        <v>800</v>
      </c>
    </row>
    <row r="64" spans="1:6" s="33" customFormat="1" ht="15.75" customHeight="1">
      <c r="A64" s="63">
        <v>4280</v>
      </c>
      <c r="B64" s="65" t="s">
        <v>33</v>
      </c>
      <c r="C64" s="253"/>
      <c r="D64" s="252"/>
      <c r="E64" s="69">
        <v>2000</v>
      </c>
      <c r="F64" s="42"/>
    </row>
    <row r="65" spans="1:6" s="33" customFormat="1" ht="15.75" customHeight="1">
      <c r="A65" s="63">
        <v>4300</v>
      </c>
      <c r="B65" s="65" t="s">
        <v>12</v>
      </c>
      <c r="C65" s="253"/>
      <c r="D65" s="252"/>
      <c r="E65" s="69">
        <v>400</v>
      </c>
      <c r="F65" s="42"/>
    </row>
    <row r="66" spans="1:6" s="33" customFormat="1" ht="15" customHeight="1">
      <c r="A66" s="63">
        <v>4410</v>
      </c>
      <c r="B66" s="65" t="s">
        <v>41</v>
      </c>
      <c r="C66" s="253"/>
      <c r="D66" s="252"/>
      <c r="E66" s="69">
        <v>2400</v>
      </c>
      <c r="F66" s="42"/>
    </row>
    <row r="67" spans="1:6" s="33" customFormat="1" ht="15" customHeight="1">
      <c r="A67" s="63">
        <v>4420</v>
      </c>
      <c r="B67" s="65" t="s">
        <v>42</v>
      </c>
      <c r="C67" s="253"/>
      <c r="D67" s="252"/>
      <c r="E67" s="69">
        <v>2000</v>
      </c>
      <c r="F67" s="42"/>
    </row>
    <row r="68" spans="1:6" s="33" customFormat="1" ht="12.75" customHeight="1">
      <c r="A68" s="71">
        <v>4440</v>
      </c>
      <c r="B68" s="135" t="s">
        <v>104</v>
      </c>
      <c r="C68" s="141"/>
      <c r="D68" s="247"/>
      <c r="E68" s="248"/>
      <c r="F68" s="137">
        <v>2600</v>
      </c>
    </row>
    <row r="69" spans="1:6" s="33" customFormat="1" ht="16.5" customHeight="1">
      <c r="A69" s="244">
        <v>80132</v>
      </c>
      <c r="B69" s="245" t="s">
        <v>111</v>
      </c>
      <c r="C69" s="36"/>
      <c r="D69" s="251"/>
      <c r="E69" s="68"/>
      <c r="F69" s="48">
        <f>SUM(F70:F73)</f>
        <v>2082</v>
      </c>
    </row>
    <row r="70" spans="1:6" s="33" customFormat="1" ht="15" customHeight="1">
      <c r="A70" s="255">
        <v>4010</v>
      </c>
      <c r="B70" s="256" t="s">
        <v>27</v>
      </c>
      <c r="C70" s="257"/>
      <c r="D70" s="258"/>
      <c r="E70" s="259"/>
      <c r="F70" s="76">
        <v>1640</v>
      </c>
    </row>
    <row r="71" spans="1:6" s="33" customFormat="1" ht="17.25" customHeight="1">
      <c r="A71" s="63">
        <v>4110</v>
      </c>
      <c r="B71" s="65" t="s">
        <v>23</v>
      </c>
      <c r="C71" s="253"/>
      <c r="D71" s="252"/>
      <c r="E71" s="254"/>
      <c r="F71" s="42">
        <v>295</v>
      </c>
    </row>
    <row r="72" spans="1:6" s="33" customFormat="1" ht="15" customHeight="1">
      <c r="A72" s="63">
        <v>4120</v>
      </c>
      <c r="B72" s="65" t="s">
        <v>24</v>
      </c>
      <c r="C72" s="253"/>
      <c r="D72" s="252"/>
      <c r="E72" s="254"/>
      <c r="F72" s="42">
        <v>40</v>
      </c>
    </row>
    <row r="73" spans="1:6" s="33" customFormat="1" ht="17.25" customHeight="1">
      <c r="A73" s="71">
        <v>4440</v>
      </c>
      <c r="B73" s="135" t="s">
        <v>104</v>
      </c>
      <c r="C73" s="141"/>
      <c r="D73" s="247"/>
      <c r="E73" s="248"/>
      <c r="F73" s="137">
        <v>107</v>
      </c>
    </row>
    <row r="74" spans="1:6" s="33" customFormat="1" ht="18" customHeight="1">
      <c r="A74" s="244">
        <v>80134</v>
      </c>
      <c r="B74" s="245" t="s">
        <v>112</v>
      </c>
      <c r="C74" s="36"/>
      <c r="D74" s="251"/>
      <c r="E74" s="68"/>
      <c r="F74" s="48">
        <f>SUM(F75:F78)</f>
        <v>78100</v>
      </c>
    </row>
    <row r="75" spans="1:6" s="33" customFormat="1" ht="17.25" customHeight="1">
      <c r="A75" s="122">
        <v>4010</v>
      </c>
      <c r="B75" s="65" t="s">
        <v>27</v>
      </c>
      <c r="C75" s="253"/>
      <c r="D75" s="252"/>
      <c r="E75" s="254"/>
      <c r="F75" s="42">
        <v>64260</v>
      </c>
    </row>
    <row r="76" spans="1:6" s="33" customFormat="1" ht="16.5" customHeight="1">
      <c r="A76" s="63">
        <v>4110</v>
      </c>
      <c r="B76" s="65" t="s">
        <v>23</v>
      </c>
      <c r="C76" s="253"/>
      <c r="D76" s="252"/>
      <c r="E76" s="254"/>
      <c r="F76" s="42">
        <v>9240</v>
      </c>
    </row>
    <row r="77" spans="1:6" s="33" customFormat="1" ht="16.5" customHeight="1">
      <c r="A77" s="63">
        <v>4120</v>
      </c>
      <c r="B77" s="65" t="s">
        <v>24</v>
      </c>
      <c r="C77" s="253"/>
      <c r="D77" s="252"/>
      <c r="E77" s="254"/>
      <c r="F77" s="42">
        <v>1300</v>
      </c>
    </row>
    <row r="78" spans="1:6" s="33" customFormat="1" ht="13.5" customHeight="1">
      <c r="A78" s="71">
        <v>4440</v>
      </c>
      <c r="B78" s="135" t="s">
        <v>104</v>
      </c>
      <c r="C78" s="141"/>
      <c r="D78" s="247"/>
      <c r="E78" s="248"/>
      <c r="F78" s="137">
        <v>3300</v>
      </c>
    </row>
    <row r="79" spans="1:6" s="33" customFormat="1" ht="18" customHeight="1">
      <c r="A79" s="244">
        <v>80140</v>
      </c>
      <c r="B79" s="245" t="s">
        <v>113</v>
      </c>
      <c r="C79" s="36"/>
      <c r="D79" s="251"/>
      <c r="E79" s="68">
        <f>SUM(E80:E87)</f>
        <v>4600</v>
      </c>
      <c r="F79" s="48">
        <f>SUM(F80:F87)</f>
        <v>75230</v>
      </c>
    </row>
    <row r="80" spans="1:6" s="33" customFormat="1" ht="30">
      <c r="A80" s="63">
        <v>3020</v>
      </c>
      <c r="B80" s="65" t="s">
        <v>36</v>
      </c>
      <c r="C80" s="253"/>
      <c r="D80" s="252"/>
      <c r="E80" s="69"/>
      <c r="F80" s="42">
        <v>28950</v>
      </c>
    </row>
    <row r="81" spans="1:6" s="33" customFormat="1" ht="15" customHeight="1">
      <c r="A81" s="122">
        <v>4010</v>
      </c>
      <c r="B81" s="65" t="s">
        <v>27</v>
      </c>
      <c r="C81" s="253"/>
      <c r="D81" s="252"/>
      <c r="E81" s="69"/>
      <c r="F81" s="42">
        <v>23240</v>
      </c>
    </row>
    <row r="82" spans="1:6" s="33" customFormat="1" ht="16.5" customHeight="1">
      <c r="A82" s="63">
        <v>4110</v>
      </c>
      <c r="B82" s="65" t="s">
        <v>23</v>
      </c>
      <c r="C82" s="253"/>
      <c r="D82" s="252"/>
      <c r="E82" s="69">
        <v>2300</v>
      </c>
      <c r="F82" s="42"/>
    </row>
    <row r="83" spans="1:6" s="33" customFormat="1" ht="13.5" customHeight="1">
      <c r="A83" s="63">
        <v>4120</v>
      </c>
      <c r="B83" s="65" t="s">
        <v>24</v>
      </c>
      <c r="C83" s="253"/>
      <c r="D83" s="252"/>
      <c r="E83" s="69">
        <v>1100</v>
      </c>
      <c r="F83" s="42"/>
    </row>
    <row r="84" spans="1:6" s="33" customFormat="1" ht="13.5" customHeight="1">
      <c r="A84" s="63">
        <v>4260</v>
      </c>
      <c r="B84" s="65" t="s">
        <v>28</v>
      </c>
      <c r="C84" s="253"/>
      <c r="D84" s="252"/>
      <c r="E84" s="69"/>
      <c r="F84" s="42">
        <v>20900</v>
      </c>
    </row>
    <row r="85" spans="1:6" s="33" customFormat="1" ht="13.5" customHeight="1">
      <c r="A85" s="63">
        <v>4270</v>
      </c>
      <c r="B85" s="65" t="s">
        <v>25</v>
      </c>
      <c r="C85" s="253"/>
      <c r="D85" s="252"/>
      <c r="E85" s="69">
        <v>1200</v>
      </c>
      <c r="F85" s="42"/>
    </row>
    <row r="86" spans="1:6" s="33" customFormat="1" ht="13.5" customHeight="1">
      <c r="A86" s="63">
        <v>4300</v>
      </c>
      <c r="B86" s="65" t="s">
        <v>12</v>
      </c>
      <c r="C86" s="253"/>
      <c r="D86" s="252"/>
      <c r="E86" s="69"/>
      <c r="F86" s="42">
        <v>2050</v>
      </c>
    </row>
    <row r="87" spans="1:6" s="33" customFormat="1" ht="13.5" customHeight="1">
      <c r="A87" s="71">
        <v>4440</v>
      </c>
      <c r="B87" s="135" t="s">
        <v>104</v>
      </c>
      <c r="C87" s="141"/>
      <c r="D87" s="247"/>
      <c r="E87" s="136"/>
      <c r="F87" s="137">
        <v>90</v>
      </c>
    </row>
    <row r="88" spans="1:6" s="33" customFormat="1" ht="33" customHeight="1">
      <c r="A88" s="244">
        <v>80146</v>
      </c>
      <c r="B88" s="245" t="s">
        <v>38</v>
      </c>
      <c r="C88" s="36"/>
      <c r="D88" s="251"/>
      <c r="E88" s="68">
        <f>SUM(E89:E93)</f>
        <v>630</v>
      </c>
      <c r="F88" s="48">
        <f>SUM(F89:F93)</f>
        <v>1360</v>
      </c>
    </row>
    <row r="89" spans="1:6" s="33" customFormat="1" ht="18.75" customHeight="1">
      <c r="A89" s="122">
        <v>4010</v>
      </c>
      <c r="B89" s="65" t="s">
        <v>27</v>
      </c>
      <c r="C89" s="253"/>
      <c r="D89" s="252"/>
      <c r="E89" s="254"/>
      <c r="F89" s="42">
        <v>1080</v>
      </c>
    </row>
    <row r="90" spans="1:6" s="33" customFormat="1" ht="18.75" customHeight="1">
      <c r="A90" s="63">
        <v>4040</v>
      </c>
      <c r="B90" s="65" t="s">
        <v>32</v>
      </c>
      <c r="C90" s="253"/>
      <c r="D90" s="252"/>
      <c r="E90" s="69">
        <v>30</v>
      </c>
      <c r="F90" s="42"/>
    </row>
    <row r="91" spans="1:6" s="33" customFormat="1" ht="18.75" customHeight="1">
      <c r="A91" s="63">
        <v>4110</v>
      </c>
      <c r="B91" s="65" t="s">
        <v>23</v>
      </c>
      <c r="C91" s="253"/>
      <c r="D91" s="252"/>
      <c r="E91" s="69">
        <v>600</v>
      </c>
      <c r="F91" s="42"/>
    </row>
    <row r="92" spans="1:6" s="33" customFormat="1" ht="18.75" customHeight="1">
      <c r="A92" s="63">
        <v>4120</v>
      </c>
      <c r="B92" s="65" t="s">
        <v>24</v>
      </c>
      <c r="C92" s="253"/>
      <c r="D92" s="252"/>
      <c r="E92" s="254"/>
      <c r="F92" s="42">
        <v>200</v>
      </c>
    </row>
    <row r="93" spans="1:6" s="33" customFormat="1" ht="18.75" customHeight="1">
      <c r="A93" s="71">
        <v>4440</v>
      </c>
      <c r="B93" s="135" t="s">
        <v>104</v>
      </c>
      <c r="C93" s="253"/>
      <c r="D93" s="252"/>
      <c r="E93" s="254"/>
      <c r="F93" s="42">
        <v>80</v>
      </c>
    </row>
    <row r="94" spans="1:6" s="33" customFormat="1" ht="21" customHeight="1">
      <c r="A94" s="34">
        <v>80195</v>
      </c>
      <c r="B94" s="35" t="s">
        <v>8</v>
      </c>
      <c r="C94" s="36"/>
      <c r="D94" s="251"/>
      <c r="E94" s="68">
        <f>SUM(E95:E102)</f>
        <v>300073</v>
      </c>
      <c r="F94" s="48">
        <f>SUM(F95:F102)</f>
        <v>70</v>
      </c>
    </row>
    <row r="95" spans="1:6" s="33" customFormat="1" ht="27.75" customHeight="1">
      <c r="A95" s="122">
        <v>4010</v>
      </c>
      <c r="B95" s="65" t="s">
        <v>114</v>
      </c>
      <c r="C95" s="64"/>
      <c r="D95" s="252"/>
      <c r="E95" s="69">
        <v>90843</v>
      </c>
      <c r="F95" s="42"/>
    </row>
    <row r="96" spans="1:6" s="33" customFormat="1" ht="33" customHeight="1">
      <c r="A96" s="122">
        <v>4010</v>
      </c>
      <c r="B96" s="65" t="s">
        <v>115</v>
      </c>
      <c r="C96" s="64"/>
      <c r="D96" s="252"/>
      <c r="E96" s="69">
        <v>100000</v>
      </c>
      <c r="F96" s="42"/>
    </row>
    <row r="97" spans="1:6" s="33" customFormat="1" ht="18" customHeight="1">
      <c r="A97" s="63">
        <v>4110</v>
      </c>
      <c r="B97" s="65" t="s">
        <v>23</v>
      </c>
      <c r="C97" s="64"/>
      <c r="D97" s="252"/>
      <c r="E97" s="69">
        <v>100</v>
      </c>
      <c r="F97" s="42"/>
    </row>
    <row r="98" spans="1:6" s="33" customFormat="1" ht="15.75" customHeight="1">
      <c r="A98" s="63">
        <v>4120</v>
      </c>
      <c r="B98" s="65" t="s">
        <v>24</v>
      </c>
      <c r="C98" s="64"/>
      <c r="D98" s="252"/>
      <c r="E98" s="254"/>
      <c r="F98" s="42">
        <v>50</v>
      </c>
    </row>
    <row r="99" spans="1:6" s="33" customFormat="1" ht="16.5" customHeight="1">
      <c r="A99" s="63">
        <v>4210</v>
      </c>
      <c r="B99" s="65" t="s">
        <v>20</v>
      </c>
      <c r="C99" s="64"/>
      <c r="D99" s="252"/>
      <c r="E99" s="69">
        <v>20</v>
      </c>
      <c r="F99" s="42"/>
    </row>
    <row r="100" spans="1:6" s="33" customFormat="1" ht="31.5" customHeight="1">
      <c r="A100" s="122">
        <v>4300</v>
      </c>
      <c r="B100" s="65" t="s">
        <v>116</v>
      </c>
      <c r="C100" s="23"/>
      <c r="D100" s="241"/>
      <c r="E100" s="69">
        <v>108125</v>
      </c>
      <c r="F100" s="42"/>
    </row>
    <row r="101" spans="1:6" s="33" customFormat="1" ht="17.25" customHeight="1">
      <c r="A101" s="122">
        <v>4300</v>
      </c>
      <c r="B101" s="65" t="s">
        <v>12</v>
      </c>
      <c r="C101" s="23"/>
      <c r="D101" s="241"/>
      <c r="E101" s="69">
        <v>985</v>
      </c>
      <c r="F101" s="42"/>
    </row>
    <row r="102" spans="1:6" s="33" customFormat="1" ht="17.25" customHeight="1" thickBot="1">
      <c r="A102" s="63">
        <v>4440</v>
      </c>
      <c r="B102" s="65" t="s">
        <v>104</v>
      </c>
      <c r="C102" s="23"/>
      <c r="D102" s="241"/>
      <c r="E102" s="69"/>
      <c r="F102" s="42">
        <v>20</v>
      </c>
    </row>
    <row r="103" spans="1:6" s="33" customFormat="1" ht="33" customHeight="1" thickBot="1" thickTop="1">
      <c r="A103" s="51">
        <v>854</v>
      </c>
      <c r="B103" s="52" t="s">
        <v>44</v>
      </c>
      <c r="C103" s="53" t="s">
        <v>7</v>
      </c>
      <c r="D103" s="73"/>
      <c r="E103" s="67">
        <f>E104+E112+E120+E129</f>
        <v>88285</v>
      </c>
      <c r="F103" s="260">
        <f>F129+F104+F112+F120</f>
        <v>88285</v>
      </c>
    </row>
    <row r="104" spans="1:6" s="33" customFormat="1" ht="31.5" customHeight="1" thickTop="1">
      <c r="A104" s="150">
        <v>85403</v>
      </c>
      <c r="B104" s="151" t="s">
        <v>122</v>
      </c>
      <c r="C104" s="152"/>
      <c r="D104" s="261"/>
      <c r="E104" s="153">
        <f>SUM(E105:E111)</f>
        <v>8500</v>
      </c>
      <c r="F104" s="154">
        <f>SUM(F105:F111)</f>
        <v>14485</v>
      </c>
    </row>
    <row r="105" spans="1:6" s="2" customFormat="1" ht="32.25" customHeight="1">
      <c r="A105" s="63">
        <v>3020</v>
      </c>
      <c r="B105" s="65" t="s">
        <v>36</v>
      </c>
      <c r="C105" s="23"/>
      <c r="D105" s="78"/>
      <c r="E105" s="69">
        <v>7000</v>
      </c>
      <c r="F105" s="42"/>
    </row>
    <row r="106" spans="1:6" s="2" customFormat="1" ht="17.25" customHeight="1">
      <c r="A106" s="63">
        <v>3110</v>
      </c>
      <c r="B106" s="65" t="s">
        <v>77</v>
      </c>
      <c r="C106" s="23"/>
      <c r="D106" s="78"/>
      <c r="E106" s="69">
        <v>1500</v>
      </c>
      <c r="F106" s="42"/>
    </row>
    <row r="107" spans="1:6" s="2" customFormat="1" ht="19.5" customHeight="1">
      <c r="A107" s="122">
        <v>4010</v>
      </c>
      <c r="B107" s="65" t="s">
        <v>27</v>
      </c>
      <c r="C107" s="23"/>
      <c r="D107" s="78"/>
      <c r="E107" s="69"/>
      <c r="F107" s="42">
        <v>5000</v>
      </c>
    </row>
    <row r="108" spans="1:6" s="2" customFormat="1" ht="14.25" customHeight="1">
      <c r="A108" s="63">
        <v>4120</v>
      </c>
      <c r="B108" s="65" t="s">
        <v>24</v>
      </c>
      <c r="C108" s="23"/>
      <c r="D108" s="78"/>
      <c r="E108" s="69"/>
      <c r="F108" s="42">
        <v>300</v>
      </c>
    </row>
    <row r="109" spans="1:6" s="2" customFormat="1" ht="17.25" customHeight="1">
      <c r="A109" s="63">
        <v>4220</v>
      </c>
      <c r="B109" s="65" t="s">
        <v>117</v>
      </c>
      <c r="C109" s="23"/>
      <c r="D109" s="78"/>
      <c r="E109" s="69"/>
      <c r="F109" s="42">
        <v>7000</v>
      </c>
    </row>
    <row r="110" spans="1:6" s="2" customFormat="1" ht="17.25" customHeight="1">
      <c r="A110" s="63">
        <v>4210</v>
      </c>
      <c r="B110" s="65" t="s">
        <v>20</v>
      </c>
      <c r="C110" s="23"/>
      <c r="D110" s="78"/>
      <c r="E110" s="69"/>
      <c r="F110" s="42">
        <v>985</v>
      </c>
    </row>
    <row r="111" spans="1:6" s="2" customFormat="1" ht="17.25" customHeight="1">
      <c r="A111" s="71">
        <v>4440</v>
      </c>
      <c r="B111" s="135" t="s">
        <v>104</v>
      </c>
      <c r="C111" s="121"/>
      <c r="D111" s="262"/>
      <c r="E111" s="136"/>
      <c r="F111" s="137">
        <v>1200</v>
      </c>
    </row>
    <row r="112" spans="1:6" s="33" customFormat="1" ht="30" customHeight="1">
      <c r="A112" s="34">
        <v>85406</v>
      </c>
      <c r="B112" s="35" t="s">
        <v>118</v>
      </c>
      <c r="C112" s="36"/>
      <c r="D112" s="81"/>
      <c r="E112" s="68">
        <f>SUM(E113:E119)</f>
        <v>18500</v>
      </c>
      <c r="F112" s="48">
        <f>SUM(F113:F119)</f>
        <v>26700</v>
      </c>
    </row>
    <row r="113" spans="1:6" s="33" customFormat="1" ht="14.25" customHeight="1">
      <c r="A113" s="122">
        <v>4010</v>
      </c>
      <c r="B113" s="65" t="s">
        <v>27</v>
      </c>
      <c r="C113" s="23"/>
      <c r="D113" s="78"/>
      <c r="E113" s="69"/>
      <c r="F113" s="42">
        <v>18000</v>
      </c>
    </row>
    <row r="114" spans="1:6" s="33" customFormat="1" ht="14.25" customHeight="1">
      <c r="A114" s="63">
        <v>4110</v>
      </c>
      <c r="B114" s="65" t="s">
        <v>23</v>
      </c>
      <c r="C114" s="23"/>
      <c r="D114" s="78"/>
      <c r="E114" s="69"/>
      <c r="F114" s="42">
        <v>6200</v>
      </c>
    </row>
    <row r="115" spans="1:6" s="33" customFormat="1" ht="14.25" customHeight="1">
      <c r="A115" s="63">
        <v>4120</v>
      </c>
      <c r="B115" s="65" t="s">
        <v>24</v>
      </c>
      <c r="C115" s="23"/>
      <c r="D115" s="78"/>
      <c r="E115" s="69"/>
      <c r="F115" s="42">
        <v>500</v>
      </c>
    </row>
    <row r="116" spans="1:6" s="33" customFormat="1" ht="14.25" customHeight="1">
      <c r="A116" s="63">
        <v>4140</v>
      </c>
      <c r="B116" s="65" t="s">
        <v>39</v>
      </c>
      <c r="C116" s="23"/>
      <c r="D116" s="78"/>
      <c r="E116" s="69">
        <v>6500</v>
      </c>
      <c r="F116" s="42"/>
    </row>
    <row r="117" spans="1:6" s="33" customFormat="1" ht="14.25" customHeight="1">
      <c r="A117" s="63">
        <v>4260</v>
      </c>
      <c r="B117" s="65" t="s">
        <v>28</v>
      </c>
      <c r="C117" s="23"/>
      <c r="D117" s="78"/>
      <c r="E117" s="69">
        <v>6000</v>
      </c>
      <c r="F117" s="42"/>
    </row>
    <row r="118" spans="1:6" s="33" customFormat="1" ht="14.25" customHeight="1">
      <c r="A118" s="122">
        <v>4300</v>
      </c>
      <c r="B118" s="65" t="s">
        <v>12</v>
      </c>
      <c r="C118" s="23"/>
      <c r="D118" s="78"/>
      <c r="E118" s="69">
        <v>6000</v>
      </c>
      <c r="F118" s="42"/>
    </row>
    <row r="119" spans="1:6" s="33" customFormat="1" ht="14.25" customHeight="1">
      <c r="A119" s="71">
        <v>4440</v>
      </c>
      <c r="B119" s="135" t="s">
        <v>104</v>
      </c>
      <c r="C119" s="121"/>
      <c r="D119" s="262"/>
      <c r="E119" s="136"/>
      <c r="F119" s="137">
        <v>2000</v>
      </c>
    </row>
    <row r="120" spans="1:6" s="33" customFormat="1" ht="25.5" customHeight="1">
      <c r="A120" s="34">
        <v>85407</v>
      </c>
      <c r="B120" s="35" t="s">
        <v>125</v>
      </c>
      <c r="C120" s="36"/>
      <c r="D120" s="81"/>
      <c r="E120" s="68">
        <f>SUM(E121:E128)</f>
        <v>13185</v>
      </c>
      <c r="F120" s="48">
        <f>SUM(F121:F128)</f>
        <v>41600</v>
      </c>
    </row>
    <row r="121" spans="1:6" s="33" customFormat="1" ht="13.5" customHeight="1">
      <c r="A121" s="122">
        <v>4010</v>
      </c>
      <c r="B121" s="65" t="s">
        <v>27</v>
      </c>
      <c r="C121" s="64"/>
      <c r="D121" s="263"/>
      <c r="E121" s="69"/>
      <c r="F121" s="42">
        <v>19000</v>
      </c>
    </row>
    <row r="122" spans="1:6" s="33" customFormat="1" ht="13.5" customHeight="1">
      <c r="A122" s="63">
        <v>4110</v>
      </c>
      <c r="B122" s="65" t="s">
        <v>23</v>
      </c>
      <c r="C122" s="64"/>
      <c r="D122" s="263"/>
      <c r="E122" s="69"/>
      <c r="F122" s="42">
        <v>2500</v>
      </c>
    </row>
    <row r="123" spans="1:6" s="33" customFormat="1" ht="13.5" customHeight="1">
      <c r="A123" s="63">
        <v>4120</v>
      </c>
      <c r="B123" s="65" t="s">
        <v>24</v>
      </c>
      <c r="C123" s="64"/>
      <c r="D123" s="263"/>
      <c r="E123" s="69"/>
      <c r="F123" s="42">
        <v>300</v>
      </c>
    </row>
    <row r="124" spans="1:6" s="33" customFormat="1" ht="13.5" customHeight="1">
      <c r="A124" s="63">
        <v>4210</v>
      </c>
      <c r="B124" s="65" t="s">
        <v>20</v>
      </c>
      <c r="C124" s="64"/>
      <c r="D124" s="263"/>
      <c r="E124" s="69"/>
      <c r="F124" s="42">
        <v>7000</v>
      </c>
    </row>
    <row r="125" spans="1:6" s="33" customFormat="1" ht="28.5" customHeight="1">
      <c r="A125" s="63">
        <v>4240</v>
      </c>
      <c r="B125" s="65" t="s">
        <v>21</v>
      </c>
      <c r="C125" s="64"/>
      <c r="D125" s="263"/>
      <c r="E125" s="69"/>
      <c r="F125" s="42">
        <v>10000</v>
      </c>
    </row>
    <row r="126" spans="1:6" s="33" customFormat="1" ht="13.5" customHeight="1">
      <c r="A126" s="63">
        <v>4260</v>
      </c>
      <c r="B126" s="65" t="s">
        <v>28</v>
      </c>
      <c r="C126" s="64"/>
      <c r="D126" s="263"/>
      <c r="E126" s="69">
        <v>13185</v>
      </c>
      <c r="F126" s="42"/>
    </row>
    <row r="127" spans="1:6" s="33" customFormat="1" ht="13.5" customHeight="1">
      <c r="A127" s="63">
        <v>4280</v>
      </c>
      <c r="B127" s="65" t="s">
        <v>33</v>
      </c>
      <c r="C127" s="64"/>
      <c r="D127" s="263"/>
      <c r="E127" s="69"/>
      <c r="F127" s="42">
        <v>300</v>
      </c>
    </row>
    <row r="128" spans="1:6" s="2" customFormat="1" ht="13.5" customHeight="1">
      <c r="A128" s="63">
        <v>4410</v>
      </c>
      <c r="B128" s="65" t="s">
        <v>41</v>
      </c>
      <c r="C128" s="23"/>
      <c r="D128" s="78"/>
      <c r="E128" s="69"/>
      <c r="F128" s="42">
        <v>2500</v>
      </c>
    </row>
    <row r="129" spans="1:6" s="33" customFormat="1" ht="18.75" customHeight="1">
      <c r="A129" s="34">
        <v>85410</v>
      </c>
      <c r="B129" s="35" t="s">
        <v>123</v>
      </c>
      <c r="C129" s="36"/>
      <c r="D129" s="264"/>
      <c r="E129" s="68">
        <f>SUM(E130:E135)</f>
        <v>48100</v>
      </c>
      <c r="F129" s="48">
        <f>SUM(F130:F135)</f>
        <v>5500</v>
      </c>
    </row>
    <row r="130" spans="1:6" s="33" customFormat="1" ht="15.75" customHeight="1">
      <c r="A130" s="122">
        <v>4010</v>
      </c>
      <c r="B130" s="65" t="s">
        <v>27</v>
      </c>
      <c r="C130" s="64"/>
      <c r="D130" s="265"/>
      <c r="E130" s="69">
        <v>38000</v>
      </c>
      <c r="F130" s="42"/>
    </row>
    <row r="131" spans="1:6" s="33" customFormat="1" ht="15.75" customHeight="1">
      <c r="A131" s="63">
        <v>4120</v>
      </c>
      <c r="B131" s="65" t="s">
        <v>24</v>
      </c>
      <c r="C131" s="64"/>
      <c r="D131" s="265"/>
      <c r="E131" s="69"/>
      <c r="F131" s="42">
        <v>60</v>
      </c>
    </row>
    <row r="132" spans="1:6" s="33" customFormat="1" ht="15.75" customHeight="1">
      <c r="A132" s="63">
        <v>4210</v>
      </c>
      <c r="B132" s="65" t="s">
        <v>20</v>
      </c>
      <c r="C132" s="64"/>
      <c r="D132" s="265"/>
      <c r="E132" s="69"/>
      <c r="F132" s="42">
        <v>2100</v>
      </c>
    </row>
    <row r="133" spans="1:6" s="33" customFormat="1" ht="15.75" customHeight="1">
      <c r="A133" s="63">
        <v>4260</v>
      </c>
      <c r="B133" s="65" t="s">
        <v>28</v>
      </c>
      <c r="C133" s="64"/>
      <c r="D133" s="265"/>
      <c r="E133" s="69">
        <v>10100</v>
      </c>
      <c r="F133" s="42"/>
    </row>
    <row r="134" spans="1:6" s="33" customFormat="1" ht="15.75" customHeight="1">
      <c r="A134" s="63">
        <v>4270</v>
      </c>
      <c r="B134" s="65" t="s">
        <v>25</v>
      </c>
      <c r="C134" s="64"/>
      <c r="D134" s="265"/>
      <c r="E134" s="69"/>
      <c r="F134" s="42">
        <v>2640</v>
      </c>
    </row>
    <row r="135" spans="1:6" s="33" customFormat="1" ht="15.75" customHeight="1" thickBot="1">
      <c r="A135" s="63">
        <v>4300</v>
      </c>
      <c r="B135" s="65" t="s">
        <v>12</v>
      </c>
      <c r="C135" s="64"/>
      <c r="D135" s="265"/>
      <c r="E135" s="69"/>
      <c r="F135" s="42">
        <v>700</v>
      </c>
    </row>
    <row r="136" spans="1:6" s="33" customFormat="1" ht="30" customHeight="1" thickBot="1" thickTop="1">
      <c r="A136" s="283">
        <v>921</v>
      </c>
      <c r="B136" s="52" t="s">
        <v>56</v>
      </c>
      <c r="C136" s="80" t="s">
        <v>51</v>
      </c>
      <c r="D136" s="284"/>
      <c r="E136" s="67">
        <f>E137</f>
        <v>6000</v>
      </c>
      <c r="F136" s="47">
        <f>F137</f>
        <v>6000</v>
      </c>
    </row>
    <row r="137" spans="1:6" s="33" customFormat="1" ht="15.75" customHeight="1" thickTop="1">
      <c r="A137" s="281">
        <v>92118</v>
      </c>
      <c r="B137" s="245" t="s">
        <v>119</v>
      </c>
      <c r="C137" s="246"/>
      <c r="D137" s="282"/>
      <c r="E137" s="248">
        <f>E138</f>
        <v>6000</v>
      </c>
      <c r="F137" s="249">
        <f>F138</f>
        <v>6000</v>
      </c>
    </row>
    <row r="138" spans="1:6" s="2" customFormat="1" ht="30" customHeight="1">
      <c r="A138" s="266">
        <v>2550</v>
      </c>
      <c r="B138" s="65" t="s">
        <v>120</v>
      </c>
      <c r="C138" s="177"/>
      <c r="D138" s="267"/>
      <c r="E138" s="69">
        <f>SUM(E139:E140)</f>
        <v>6000</v>
      </c>
      <c r="F138" s="42">
        <f>SUM(F139:F140)</f>
        <v>6000</v>
      </c>
    </row>
    <row r="139" spans="1:6" s="173" customFormat="1" ht="26.25" customHeight="1">
      <c r="A139" s="268"/>
      <c r="B139" s="169" t="s">
        <v>124</v>
      </c>
      <c r="C139" s="174"/>
      <c r="D139" s="269"/>
      <c r="E139" s="171">
        <v>6000</v>
      </c>
      <c r="F139" s="172"/>
    </row>
    <row r="140" spans="1:6" s="173" customFormat="1" ht="42.75" customHeight="1" thickBot="1">
      <c r="A140" s="268"/>
      <c r="B140" s="270" t="s">
        <v>121</v>
      </c>
      <c r="C140" s="174"/>
      <c r="D140" s="269"/>
      <c r="E140" s="171"/>
      <c r="F140" s="172">
        <v>6000</v>
      </c>
    </row>
    <row r="141" spans="1:6" s="273" customFormat="1" ht="19.5" customHeight="1" thickBot="1" thickTop="1">
      <c r="A141" s="54"/>
      <c r="B141" s="55" t="s">
        <v>9</v>
      </c>
      <c r="C141" s="62"/>
      <c r="D141" s="162" t="e">
        <f>D103+#REF!+D14</f>
        <v>#REF!</v>
      </c>
      <c r="E141" s="271">
        <f>E103+E14+E136+E11</f>
        <v>563418</v>
      </c>
      <c r="F141" s="272">
        <f>F103+F14+F136+F11</f>
        <v>539218</v>
      </c>
    </row>
    <row r="142" spans="1:6" s="278" customFormat="1" ht="21" customHeight="1" thickBot="1" thickTop="1">
      <c r="A142" s="274"/>
      <c r="B142" s="61" t="s">
        <v>18</v>
      </c>
      <c r="C142" s="275"/>
      <c r="D142" s="276"/>
      <c r="E142" s="163">
        <f>F141-E141</f>
        <v>-24200</v>
      </c>
      <c r="F142" s="277"/>
    </row>
    <row r="143" ht="16.5" thickTop="1"/>
  </sheetData>
  <printOptions horizontalCentered="1"/>
  <pageMargins left="0" right="0" top="0.984251968503937" bottom="0.5905511811023623" header="0.5118110236220472" footer="0.5118110236220472"/>
  <pageSetup firstPageNumber="7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D3" sqref="D3"/>
    </sheetView>
  </sheetViews>
  <sheetFormatPr defaultColWidth="9.00390625" defaultRowHeight="12.75"/>
  <cols>
    <col min="1" max="1" width="8.00390625" style="82" customWidth="1"/>
    <col min="2" max="2" width="34.375" style="82" customWidth="1"/>
    <col min="3" max="3" width="6.875" style="82" customWidth="1"/>
    <col min="4" max="5" width="16.375" style="82" customWidth="1"/>
    <col min="6" max="16384" width="10.00390625" style="82" customWidth="1"/>
  </cols>
  <sheetData>
    <row r="1" spans="4:6" ht="15.75">
      <c r="D1" s="10" t="s">
        <v>17</v>
      </c>
      <c r="E1" s="10"/>
      <c r="F1" s="83"/>
    </row>
    <row r="2" spans="1:6" ht="14.25" customHeight="1">
      <c r="A2" s="84"/>
      <c r="B2" s="85"/>
      <c r="C2" s="86"/>
      <c r="D2" s="22" t="s">
        <v>142</v>
      </c>
      <c r="E2" s="22"/>
      <c r="F2" s="83"/>
    </row>
    <row r="3" spans="1:6" ht="14.25" customHeight="1">
      <c r="A3" s="84"/>
      <c r="B3" s="85"/>
      <c r="C3" s="86"/>
      <c r="D3" s="22" t="s">
        <v>15</v>
      </c>
      <c r="E3" s="22"/>
      <c r="F3" s="83"/>
    </row>
    <row r="4" spans="1:6" ht="13.5" customHeight="1">
      <c r="A4" s="84"/>
      <c r="B4" s="85"/>
      <c r="C4" s="86"/>
      <c r="D4" s="22" t="s">
        <v>52</v>
      </c>
      <c r="E4" s="22"/>
      <c r="F4" s="83"/>
    </row>
    <row r="5" spans="1:6" ht="15" customHeight="1">
      <c r="A5" s="84"/>
      <c r="B5" s="85"/>
      <c r="C5" s="86"/>
      <c r="D5" s="87"/>
      <c r="E5" s="87"/>
      <c r="F5" s="83"/>
    </row>
    <row r="6" spans="1:6" s="93" customFormat="1" ht="101.25" customHeight="1">
      <c r="A6" s="88" t="s">
        <v>47</v>
      </c>
      <c r="B6" s="89"/>
      <c r="C6" s="90"/>
      <c r="D6" s="91"/>
      <c r="E6" s="91"/>
      <c r="F6" s="92"/>
    </row>
    <row r="7" spans="1:6" s="93" customFormat="1" ht="2.25" customHeight="1" hidden="1" thickBot="1">
      <c r="A7" s="88"/>
      <c r="B7" s="89"/>
      <c r="C7" s="90"/>
      <c r="D7" s="91"/>
      <c r="E7" s="91"/>
      <c r="F7" s="92"/>
    </row>
    <row r="8" spans="1:6" s="93" customFormat="1" ht="16.5" customHeight="1" thickBot="1">
      <c r="A8" s="88"/>
      <c r="B8" s="89"/>
      <c r="C8" s="90"/>
      <c r="D8" s="91"/>
      <c r="E8" s="91" t="s">
        <v>11</v>
      </c>
      <c r="F8" s="92"/>
    </row>
    <row r="9" spans="1:5" s="97" customFormat="1" ht="28.5" customHeight="1">
      <c r="A9" s="94" t="s">
        <v>0</v>
      </c>
      <c r="B9" s="95" t="s">
        <v>1</v>
      </c>
      <c r="C9" s="198" t="s">
        <v>2</v>
      </c>
      <c r="D9" s="197" t="s">
        <v>16</v>
      </c>
      <c r="E9" s="96" t="s">
        <v>3</v>
      </c>
    </row>
    <row r="10" spans="1:5" s="101" customFormat="1" ht="13.5" customHeight="1">
      <c r="A10" s="98" t="s">
        <v>4</v>
      </c>
      <c r="B10" s="99"/>
      <c r="C10" s="188" t="s">
        <v>5</v>
      </c>
      <c r="D10" s="182" t="s">
        <v>6</v>
      </c>
      <c r="E10" s="100" t="s">
        <v>6</v>
      </c>
    </row>
    <row r="11" spans="1:5" s="105" customFormat="1" ht="12.75" customHeight="1" thickBot="1">
      <c r="A11" s="102">
        <v>1</v>
      </c>
      <c r="B11" s="103">
        <v>2</v>
      </c>
      <c r="C11" s="103">
        <v>3</v>
      </c>
      <c r="D11" s="183">
        <v>4</v>
      </c>
      <c r="E11" s="104">
        <v>5</v>
      </c>
    </row>
    <row r="12" spans="1:5" s="107" customFormat="1" ht="22.5" customHeight="1" thickBot="1" thickTop="1">
      <c r="A12" s="51">
        <v>852</v>
      </c>
      <c r="B12" s="52" t="s">
        <v>26</v>
      </c>
      <c r="C12" s="53" t="s">
        <v>51</v>
      </c>
      <c r="D12" s="184">
        <f>D13+D16</f>
        <v>90123</v>
      </c>
      <c r="E12" s="118">
        <f>E13+E16</f>
        <v>90123</v>
      </c>
    </row>
    <row r="13" spans="1:5" s="107" customFormat="1" ht="22.5" customHeight="1" thickTop="1">
      <c r="A13" s="180" t="s">
        <v>72</v>
      </c>
      <c r="B13" s="181" t="s">
        <v>73</v>
      </c>
      <c r="C13" s="152"/>
      <c r="D13" s="194">
        <f>SUM(D14:D15)</f>
        <v>26000</v>
      </c>
      <c r="E13" s="195">
        <f>SUM(E14:E15)</f>
        <v>26000</v>
      </c>
    </row>
    <row r="14" spans="1:5" s="107" customFormat="1" ht="77.25" customHeight="1">
      <c r="A14" s="79" t="s">
        <v>74</v>
      </c>
      <c r="B14" s="77" t="s">
        <v>75</v>
      </c>
      <c r="C14" s="64"/>
      <c r="D14" s="161">
        <v>26000</v>
      </c>
      <c r="E14" s="138"/>
    </row>
    <row r="15" spans="1:5" s="107" customFormat="1" ht="15.75" customHeight="1">
      <c r="A15" s="79" t="s">
        <v>50</v>
      </c>
      <c r="B15" s="77" t="s">
        <v>25</v>
      </c>
      <c r="C15" s="64"/>
      <c r="D15" s="196"/>
      <c r="E15" s="42">
        <v>26000</v>
      </c>
    </row>
    <row r="16" spans="1:5" s="107" customFormat="1" ht="66.75" customHeight="1">
      <c r="A16" s="34">
        <v>85212</v>
      </c>
      <c r="B16" s="35" t="s">
        <v>71</v>
      </c>
      <c r="C16" s="189"/>
      <c r="D16" s="167">
        <f>SUM(D17:D17)</f>
        <v>64123</v>
      </c>
      <c r="E16" s="72">
        <f>SUM(E17:E20)</f>
        <v>64123</v>
      </c>
    </row>
    <row r="17" spans="1:5" s="112" customFormat="1" ht="74.25" customHeight="1">
      <c r="A17" s="108">
        <v>2010</v>
      </c>
      <c r="B17" s="109" t="s">
        <v>49</v>
      </c>
      <c r="C17" s="190"/>
      <c r="D17" s="185">
        <v>64123</v>
      </c>
      <c r="E17" s="111"/>
    </row>
    <row r="18" spans="1:5" s="112" customFormat="1" ht="17.25" customHeight="1">
      <c r="A18" s="79" t="s">
        <v>76</v>
      </c>
      <c r="B18" s="77" t="s">
        <v>77</v>
      </c>
      <c r="C18" s="190"/>
      <c r="D18" s="185"/>
      <c r="E18" s="50">
        <v>14091</v>
      </c>
    </row>
    <row r="19" spans="1:5" s="112" customFormat="1" ht="17.25" customHeight="1">
      <c r="A19" s="79" t="s">
        <v>78</v>
      </c>
      <c r="B19" s="77" t="s">
        <v>23</v>
      </c>
      <c r="C19" s="191"/>
      <c r="D19" s="161"/>
      <c r="E19" s="158">
        <v>40000</v>
      </c>
    </row>
    <row r="20" spans="1:5" s="112" customFormat="1" ht="17.25" customHeight="1" thickBot="1">
      <c r="A20" s="79" t="s">
        <v>79</v>
      </c>
      <c r="B20" s="77" t="s">
        <v>80</v>
      </c>
      <c r="C20" s="192"/>
      <c r="D20" s="186"/>
      <c r="E20" s="156">
        <v>10032</v>
      </c>
    </row>
    <row r="21" spans="1:5" s="116" customFormat="1" ht="27" customHeight="1" thickBot="1" thickTop="1">
      <c r="A21" s="113"/>
      <c r="B21" s="114" t="s">
        <v>9</v>
      </c>
      <c r="C21" s="193"/>
      <c r="D21" s="187">
        <f>D12</f>
        <v>90123</v>
      </c>
      <c r="E21" s="115">
        <f>E12</f>
        <v>90123</v>
      </c>
    </row>
    <row r="22" s="117" customFormat="1" ht="13.5" thickTop="1"/>
    <row r="23" s="117" customFormat="1" ht="12.75"/>
    <row r="24" s="117" customFormat="1" ht="12.75"/>
    <row r="25" s="117" customFormat="1" ht="12.75"/>
    <row r="26" s="117" customFormat="1" ht="12.75"/>
    <row r="27" s="117" customFormat="1" ht="12.75"/>
    <row r="28" s="117" customFormat="1" ht="12.75"/>
    <row r="29" s="117" customFormat="1" ht="12.75"/>
    <row r="30" s="117" customFormat="1" ht="12.75"/>
  </sheetData>
  <printOptions horizontalCentered="1"/>
  <pageMargins left="0" right="0" top="0.7874015748031497" bottom="0.3937007874015748" header="0.5118110236220472" footer="0.5118110236220472"/>
  <pageSetup firstPageNumber="11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16"/>
  <sheetViews>
    <sheetView workbookViewId="0" topLeftCell="A1">
      <selection activeCell="E3" sqref="E3"/>
    </sheetView>
  </sheetViews>
  <sheetFormatPr defaultColWidth="9.00390625" defaultRowHeight="12.75"/>
  <cols>
    <col min="1" max="1" width="8.00390625" style="1" customWidth="1"/>
    <col min="2" max="2" width="39.75390625" style="1" customWidth="1"/>
    <col min="3" max="3" width="6.875" style="1" customWidth="1"/>
    <col min="4" max="4" width="13.875" style="1" customWidth="1"/>
    <col min="5" max="6" width="13.75390625" style="1" customWidth="1"/>
    <col min="7" max="16384" width="10.00390625" style="1" customWidth="1"/>
  </cols>
  <sheetData>
    <row r="1" ht="14.25" customHeight="1">
      <c r="E1" s="10" t="s">
        <v>14</v>
      </c>
    </row>
    <row r="2" spans="1:5" ht="14.25" customHeight="1">
      <c r="A2" s="3"/>
      <c r="B2" s="4"/>
      <c r="C2" s="5"/>
      <c r="D2" s="5"/>
      <c r="E2" s="22" t="s">
        <v>142</v>
      </c>
    </row>
    <row r="3" spans="1:5" ht="14.25" customHeight="1">
      <c r="A3" s="3"/>
      <c r="B3" s="4"/>
      <c r="C3" s="5"/>
      <c r="D3" s="5"/>
      <c r="E3" s="22" t="s">
        <v>15</v>
      </c>
    </row>
    <row r="4" spans="1:5" ht="14.25" customHeight="1">
      <c r="A4" s="3"/>
      <c r="B4" s="4"/>
      <c r="C4" s="5"/>
      <c r="D4" s="5"/>
      <c r="E4" s="22" t="s">
        <v>52</v>
      </c>
    </row>
    <row r="5" spans="1:6" s="11" customFormat="1" ht="43.5" customHeight="1">
      <c r="A5" s="6" t="s">
        <v>141</v>
      </c>
      <c r="B5" s="7"/>
      <c r="C5" s="8"/>
      <c r="D5" s="8"/>
      <c r="E5" s="43"/>
      <c r="F5" s="43"/>
    </row>
    <row r="6" spans="1:6" s="11" customFormat="1" ht="15.75" customHeight="1" thickBot="1">
      <c r="A6" s="6"/>
      <c r="B6" s="7"/>
      <c r="C6" s="8"/>
      <c r="D6" s="8"/>
      <c r="F6" s="49" t="s">
        <v>11</v>
      </c>
    </row>
    <row r="7" spans="1:6" s="12" customFormat="1" ht="26.25" customHeight="1">
      <c r="A7" s="25" t="s">
        <v>0</v>
      </c>
      <c r="B7" s="32" t="s">
        <v>1</v>
      </c>
      <c r="C7" s="18" t="s">
        <v>2</v>
      </c>
      <c r="D7" s="207" t="s">
        <v>16</v>
      </c>
      <c r="E7" s="139" t="s">
        <v>3</v>
      </c>
      <c r="F7" s="45"/>
    </row>
    <row r="8" spans="1:6" s="12" customFormat="1" ht="11.25" customHeight="1">
      <c r="A8" s="26" t="s">
        <v>4</v>
      </c>
      <c r="B8" s="14"/>
      <c r="C8" s="15" t="s">
        <v>5</v>
      </c>
      <c r="D8" s="208" t="s">
        <v>6</v>
      </c>
      <c r="E8" s="66" t="s">
        <v>10</v>
      </c>
      <c r="F8" s="39" t="s">
        <v>6</v>
      </c>
    </row>
    <row r="9" spans="1:6" s="21" customFormat="1" ht="11.25" customHeight="1" thickBot="1">
      <c r="A9" s="19">
        <v>1</v>
      </c>
      <c r="B9" s="20">
        <v>2</v>
      </c>
      <c r="C9" s="20">
        <v>3</v>
      </c>
      <c r="D9" s="159">
        <v>4</v>
      </c>
      <c r="E9" s="70">
        <v>5</v>
      </c>
      <c r="F9" s="46">
        <v>6</v>
      </c>
    </row>
    <row r="10" spans="1:6" s="33" customFormat="1" ht="22.5" customHeight="1" thickBot="1" thickTop="1">
      <c r="A10" s="51">
        <v>630</v>
      </c>
      <c r="B10" s="52" t="s">
        <v>138</v>
      </c>
      <c r="C10" s="80" t="s">
        <v>139</v>
      </c>
      <c r="D10" s="284"/>
      <c r="E10" s="67">
        <f>SUM(E11)</f>
        <v>1400</v>
      </c>
      <c r="F10" s="47">
        <f>SUM(F11)</f>
        <v>1400</v>
      </c>
    </row>
    <row r="11" spans="1:6" s="33" customFormat="1" ht="27" customHeight="1" thickTop="1">
      <c r="A11" s="34">
        <v>63003</v>
      </c>
      <c r="B11" s="35" t="s">
        <v>140</v>
      </c>
      <c r="C11" s="36"/>
      <c r="D11" s="264"/>
      <c r="E11" s="68">
        <f>SUM(E12:E13)</f>
        <v>1400</v>
      </c>
      <c r="F11" s="48">
        <f>SUM(F12:F13)</f>
        <v>1400</v>
      </c>
    </row>
    <row r="12" spans="1:6" s="2" customFormat="1" ht="16.5" customHeight="1">
      <c r="A12" s="63">
        <v>4210</v>
      </c>
      <c r="B12" s="65" t="s">
        <v>20</v>
      </c>
      <c r="C12" s="23"/>
      <c r="D12" s="267"/>
      <c r="E12" s="69"/>
      <c r="F12" s="42">
        <v>1400</v>
      </c>
    </row>
    <row r="13" spans="1:6" s="2" customFormat="1" ht="18" customHeight="1" thickBot="1">
      <c r="A13" s="122">
        <v>4300</v>
      </c>
      <c r="B13" s="123" t="s">
        <v>12</v>
      </c>
      <c r="C13" s="23"/>
      <c r="D13" s="267"/>
      <c r="E13" s="140">
        <v>1400</v>
      </c>
      <c r="F13" s="42"/>
    </row>
    <row r="14" spans="1:6" s="33" customFormat="1" ht="22.5" customHeight="1" thickBot="1" thickTop="1">
      <c r="A14" s="51">
        <v>750</v>
      </c>
      <c r="B14" s="52" t="s">
        <v>30</v>
      </c>
      <c r="C14" s="80"/>
      <c r="D14" s="284"/>
      <c r="E14" s="67">
        <f>SUM(E18+E15)</f>
        <v>103500</v>
      </c>
      <c r="F14" s="47">
        <f>SUM(F18+F15)</f>
        <v>115000</v>
      </c>
    </row>
    <row r="15" spans="1:6" s="33" customFormat="1" ht="16.5" customHeight="1" thickTop="1">
      <c r="A15" s="34">
        <v>75023</v>
      </c>
      <c r="B15" s="35" t="s">
        <v>31</v>
      </c>
      <c r="C15" s="36" t="s">
        <v>53</v>
      </c>
      <c r="D15" s="264"/>
      <c r="E15" s="68">
        <f>SUM(E16:E17)</f>
        <v>100000</v>
      </c>
      <c r="F15" s="48">
        <f>SUM(F16:F17)</f>
        <v>100000</v>
      </c>
    </row>
    <row r="16" spans="1:6" s="2" customFormat="1" ht="16.5" customHeight="1">
      <c r="A16" s="63">
        <v>4270</v>
      </c>
      <c r="B16" s="65" t="s">
        <v>25</v>
      </c>
      <c r="C16" s="23"/>
      <c r="D16" s="267"/>
      <c r="E16" s="69">
        <v>100000</v>
      </c>
      <c r="F16" s="42"/>
    </row>
    <row r="17" spans="1:6" s="2" customFormat="1" ht="18" customHeight="1">
      <c r="A17" s="122">
        <v>4300</v>
      </c>
      <c r="B17" s="123" t="s">
        <v>12</v>
      </c>
      <c r="C17" s="23"/>
      <c r="D17" s="267"/>
      <c r="E17" s="140"/>
      <c r="F17" s="42">
        <v>100000</v>
      </c>
    </row>
    <row r="18" spans="1:6" s="33" customFormat="1" ht="16.5" customHeight="1">
      <c r="A18" s="34">
        <v>75095</v>
      </c>
      <c r="B18" s="35" t="s">
        <v>8</v>
      </c>
      <c r="C18" s="36"/>
      <c r="D18" s="264"/>
      <c r="E18" s="68">
        <f>SUM(E19:E21)</f>
        <v>3500</v>
      </c>
      <c r="F18" s="48">
        <f>SUM(F19:F21)</f>
        <v>15000</v>
      </c>
    </row>
    <row r="19" spans="1:6" s="2" customFormat="1" ht="16.5" customHeight="1">
      <c r="A19" s="122">
        <v>4300</v>
      </c>
      <c r="B19" s="123" t="s">
        <v>12</v>
      </c>
      <c r="C19" s="23" t="s">
        <v>98</v>
      </c>
      <c r="D19" s="267"/>
      <c r="E19" s="69"/>
      <c r="F19" s="42">
        <v>11000</v>
      </c>
    </row>
    <row r="20" spans="1:6" s="2" customFormat="1" ht="18" customHeight="1">
      <c r="A20" s="63">
        <v>4110</v>
      </c>
      <c r="B20" s="29" t="s">
        <v>97</v>
      </c>
      <c r="C20" s="23" t="s">
        <v>98</v>
      </c>
      <c r="D20" s="267"/>
      <c r="E20" s="69"/>
      <c r="F20" s="42">
        <v>500</v>
      </c>
    </row>
    <row r="21" spans="1:6" s="126" customFormat="1" ht="19.5" customHeight="1">
      <c r="A21" s="124"/>
      <c r="B21" s="125" t="s">
        <v>99</v>
      </c>
      <c r="C21" s="132" t="s">
        <v>46</v>
      </c>
      <c r="D21" s="303"/>
      <c r="E21" s="133">
        <f>SUM(E22:E23)</f>
        <v>3500</v>
      </c>
      <c r="F21" s="134">
        <f>SUM(F22:F23)</f>
        <v>3500</v>
      </c>
    </row>
    <row r="22" spans="1:6" s="33" customFormat="1" ht="18" customHeight="1">
      <c r="A22" s="127" t="s">
        <v>50</v>
      </c>
      <c r="B22" s="29" t="s">
        <v>25</v>
      </c>
      <c r="C22" s="64"/>
      <c r="D22" s="265"/>
      <c r="E22" s="69"/>
      <c r="F22" s="42">
        <v>3500</v>
      </c>
    </row>
    <row r="23" spans="1:6" s="131" customFormat="1" ht="17.25" customHeight="1" thickBot="1">
      <c r="A23" s="127" t="s">
        <v>13</v>
      </c>
      <c r="B23" s="29" t="s">
        <v>12</v>
      </c>
      <c r="C23" s="128"/>
      <c r="D23" s="304"/>
      <c r="E23" s="129">
        <v>3500</v>
      </c>
      <c r="F23" s="130"/>
    </row>
    <row r="24" spans="1:7" s="33" customFormat="1" ht="19.5" customHeight="1" thickBot="1" thickTop="1">
      <c r="A24" s="51">
        <v>801</v>
      </c>
      <c r="B24" s="52" t="s">
        <v>19</v>
      </c>
      <c r="C24" s="53" t="s">
        <v>7</v>
      </c>
      <c r="D24" s="73">
        <f>D66</f>
        <v>4800</v>
      </c>
      <c r="E24" s="67">
        <f>E25+E41+E47+E60+E66</f>
        <v>295637</v>
      </c>
      <c r="F24" s="47">
        <f>F25+F41+F47+F60+F66</f>
        <v>313137</v>
      </c>
      <c r="G24" s="176"/>
    </row>
    <row r="25" spans="1:6" s="33" customFormat="1" ht="18" customHeight="1" thickTop="1">
      <c r="A25" s="34">
        <v>80101</v>
      </c>
      <c r="B25" s="35" t="s">
        <v>22</v>
      </c>
      <c r="C25" s="36"/>
      <c r="D25" s="264"/>
      <c r="E25" s="68">
        <f>SUM(E26:E40)</f>
        <v>198063</v>
      </c>
      <c r="F25" s="48">
        <f>SUM(F26:F40)</f>
        <v>204077</v>
      </c>
    </row>
    <row r="26" spans="1:6" s="2" customFormat="1" ht="29.25" customHeight="1">
      <c r="A26" s="63">
        <v>3020</v>
      </c>
      <c r="B26" s="65" t="s">
        <v>36</v>
      </c>
      <c r="C26" s="23"/>
      <c r="D26" s="267"/>
      <c r="E26" s="69">
        <v>1600</v>
      </c>
      <c r="F26" s="42"/>
    </row>
    <row r="27" spans="1:6" s="2" customFormat="1" ht="15" customHeight="1">
      <c r="A27" s="63">
        <v>4010</v>
      </c>
      <c r="B27" s="65" t="s">
        <v>27</v>
      </c>
      <c r="C27" s="23"/>
      <c r="D27" s="267"/>
      <c r="E27" s="69"/>
      <c r="F27" s="42">
        <v>149763</v>
      </c>
    </row>
    <row r="28" spans="1:6" s="2" customFormat="1" ht="15" customHeight="1">
      <c r="A28" s="63">
        <v>4040</v>
      </c>
      <c r="B28" s="65" t="s">
        <v>32</v>
      </c>
      <c r="C28" s="23"/>
      <c r="D28" s="267"/>
      <c r="E28" s="69"/>
      <c r="F28" s="42"/>
    </row>
    <row r="29" spans="1:6" s="2" customFormat="1" ht="15" customHeight="1">
      <c r="A29" s="63">
        <v>4110</v>
      </c>
      <c r="B29" s="65" t="s">
        <v>23</v>
      </c>
      <c r="C29" s="23"/>
      <c r="D29" s="267"/>
      <c r="E29" s="69"/>
      <c r="F29" s="42">
        <v>32005</v>
      </c>
    </row>
    <row r="30" spans="1:6" s="2" customFormat="1" ht="15" customHeight="1">
      <c r="A30" s="63">
        <v>4120</v>
      </c>
      <c r="B30" s="65" t="s">
        <v>24</v>
      </c>
      <c r="C30" s="23"/>
      <c r="D30" s="267"/>
      <c r="E30" s="69"/>
      <c r="F30" s="42">
        <v>5809</v>
      </c>
    </row>
    <row r="31" spans="1:6" s="2" customFormat="1" ht="15" customHeight="1">
      <c r="A31" s="63">
        <v>4140</v>
      </c>
      <c r="B31" s="65" t="s">
        <v>39</v>
      </c>
      <c r="C31" s="23"/>
      <c r="D31" s="267"/>
      <c r="E31" s="69">
        <v>6677</v>
      </c>
      <c r="F31" s="42"/>
    </row>
    <row r="32" spans="1:6" s="2" customFormat="1" ht="15" customHeight="1">
      <c r="A32" s="63">
        <v>4210</v>
      </c>
      <c r="B32" s="65" t="s">
        <v>20</v>
      </c>
      <c r="C32" s="23"/>
      <c r="D32" s="267"/>
      <c r="E32" s="69"/>
      <c r="F32" s="42">
        <v>15000</v>
      </c>
    </row>
    <row r="33" spans="1:6" s="2" customFormat="1" ht="27.75" customHeight="1">
      <c r="A33" s="63">
        <v>4240</v>
      </c>
      <c r="B33" s="65" t="s">
        <v>21</v>
      </c>
      <c r="C33" s="23"/>
      <c r="D33" s="267"/>
      <c r="E33" s="69">
        <v>15000</v>
      </c>
      <c r="F33" s="42"/>
    </row>
    <row r="34" spans="1:6" s="2" customFormat="1" ht="14.25" customHeight="1">
      <c r="A34" s="63">
        <v>4260</v>
      </c>
      <c r="B34" s="65" t="s">
        <v>28</v>
      </c>
      <c r="C34" s="23"/>
      <c r="D34" s="267"/>
      <c r="E34" s="69">
        <v>154600</v>
      </c>
      <c r="F34" s="42"/>
    </row>
    <row r="35" spans="1:6" s="2" customFormat="1" ht="16.5" customHeight="1">
      <c r="A35" s="63">
        <v>4270</v>
      </c>
      <c r="B35" s="65" t="s">
        <v>40</v>
      </c>
      <c r="C35" s="23"/>
      <c r="D35" s="267"/>
      <c r="E35" s="69">
        <v>10000</v>
      </c>
      <c r="F35" s="42"/>
    </row>
    <row r="36" spans="1:6" s="2" customFormat="1" ht="14.25" customHeight="1">
      <c r="A36" s="63">
        <v>4280</v>
      </c>
      <c r="B36" s="65" t="s">
        <v>33</v>
      </c>
      <c r="C36" s="23"/>
      <c r="D36" s="267"/>
      <c r="E36" s="69">
        <v>2786</v>
      </c>
      <c r="F36" s="42"/>
    </row>
    <row r="37" spans="1:6" s="2" customFormat="1" ht="14.25" customHeight="1">
      <c r="A37" s="63">
        <v>4300</v>
      </c>
      <c r="B37" s="65" t="s">
        <v>12</v>
      </c>
      <c r="C37" s="23"/>
      <c r="D37" s="267"/>
      <c r="E37" s="69">
        <v>4100</v>
      </c>
      <c r="F37" s="42"/>
    </row>
    <row r="38" spans="1:6" s="2" customFormat="1" ht="14.25" customHeight="1">
      <c r="A38" s="63">
        <v>4410</v>
      </c>
      <c r="B38" s="65" t="s">
        <v>41</v>
      </c>
      <c r="C38" s="23"/>
      <c r="D38" s="267"/>
      <c r="E38" s="69">
        <v>2600</v>
      </c>
      <c r="F38" s="42"/>
    </row>
    <row r="39" spans="1:6" s="2" customFormat="1" ht="14.25" customHeight="1">
      <c r="A39" s="63">
        <v>4420</v>
      </c>
      <c r="B39" s="65" t="s">
        <v>42</v>
      </c>
      <c r="C39" s="23"/>
      <c r="D39" s="267"/>
      <c r="E39" s="69">
        <v>700</v>
      </c>
      <c r="F39" s="42"/>
    </row>
    <row r="40" spans="1:6" s="2" customFormat="1" ht="14.25" customHeight="1">
      <c r="A40" s="71">
        <v>4440</v>
      </c>
      <c r="B40" s="135" t="s">
        <v>64</v>
      </c>
      <c r="C40" s="121"/>
      <c r="D40" s="305"/>
      <c r="E40" s="136"/>
      <c r="F40" s="137">
        <v>1500</v>
      </c>
    </row>
    <row r="41" spans="1:6" s="33" customFormat="1" ht="18.75" customHeight="1">
      <c r="A41" s="34">
        <v>80104</v>
      </c>
      <c r="B41" s="35" t="s">
        <v>69</v>
      </c>
      <c r="C41" s="36"/>
      <c r="D41" s="264"/>
      <c r="E41" s="68">
        <f>SUM(E42:E46)</f>
        <v>230</v>
      </c>
      <c r="F41" s="48">
        <f>SUM(F42:F46)</f>
        <v>10025</v>
      </c>
    </row>
    <row r="42" spans="1:6" s="33" customFormat="1" ht="15" customHeight="1">
      <c r="A42" s="127" t="s">
        <v>37</v>
      </c>
      <c r="B42" s="65" t="s">
        <v>27</v>
      </c>
      <c r="C42" s="64"/>
      <c r="D42" s="265"/>
      <c r="E42" s="69"/>
      <c r="F42" s="42">
        <v>9000</v>
      </c>
    </row>
    <row r="43" spans="1:6" s="33" customFormat="1" ht="15" customHeight="1">
      <c r="A43" s="63">
        <v>4110</v>
      </c>
      <c r="B43" s="65" t="s">
        <v>23</v>
      </c>
      <c r="C43" s="64"/>
      <c r="D43" s="265"/>
      <c r="E43" s="69"/>
      <c r="F43" s="42">
        <v>935</v>
      </c>
    </row>
    <row r="44" spans="1:6" s="2" customFormat="1" ht="15" customHeight="1">
      <c r="A44" s="71">
        <v>4120</v>
      </c>
      <c r="B44" s="135" t="s">
        <v>24</v>
      </c>
      <c r="C44" s="121"/>
      <c r="D44" s="305"/>
      <c r="E44" s="136"/>
      <c r="F44" s="137">
        <v>90</v>
      </c>
    </row>
    <row r="45" spans="1:6" s="2" customFormat="1" ht="15" customHeight="1">
      <c r="A45" s="63">
        <v>4140</v>
      </c>
      <c r="B45" s="65" t="s">
        <v>39</v>
      </c>
      <c r="C45" s="23"/>
      <c r="D45" s="267"/>
      <c r="E45" s="69">
        <v>200</v>
      </c>
      <c r="F45" s="42"/>
    </row>
    <row r="46" spans="1:6" s="2" customFormat="1" ht="15" customHeight="1">
      <c r="A46" s="71">
        <v>4440</v>
      </c>
      <c r="B46" s="135" t="s">
        <v>64</v>
      </c>
      <c r="C46" s="121"/>
      <c r="D46" s="305"/>
      <c r="E46" s="136">
        <v>30</v>
      </c>
      <c r="F46" s="137"/>
    </row>
    <row r="47" spans="1:6" s="33" customFormat="1" ht="18.75" customHeight="1">
      <c r="A47" s="34">
        <v>80110</v>
      </c>
      <c r="B47" s="35" t="s">
        <v>34</v>
      </c>
      <c r="C47" s="36"/>
      <c r="D47" s="264"/>
      <c r="E47" s="68">
        <f>SUM(E48:E59)</f>
        <v>17627</v>
      </c>
      <c r="F47" s="48">
        <f>SUM(F48:F59)</f>
        <v>68757</v>
      </c>
    </row>
    <row r="48" spans="1:6" s="33" customFormat="1" ht="29.25" customHeight="1">
      <c r="A48" s="127" t="s">
        <v>35</v>
      </c>
      <c r="B48" s="65" t="s">
        <v>36</v>
      </c>
      <c r="C48" s="64"/>
      <c r="D48" s="265"/>
      <c r="E48" s="69"/>
      <c r="F48" s="42">
        <v>270</v>
      </c>
    </row>
    <row r="49" spans="1:6" s="33" customFormat="1" ht="16.5" customHeight="1">
      <c r="A49" s="127" t="s">
        <v>37</v>
      </c>
      <c r="B49" s="65" t="s">
        <v>27</v>
      </c>
      <c r="C49" s="64"/>
      <c r="D49" s="265"/>
      <c r="E49" s="69"/>
      <c r="F49" s="42">
        <v>50687</v>
      </c>
    </row>
    <row r="50" spans="1:6" s="2" customFormat="1" ht="16.5" customHeight="1">
      <c r="A50" s="63">
        <v>4110</v>
      </c>
      <c r="B50" s="65" t="s">
        <v>23</v>
      </c>
      <c r="C50" s="23"/>
      <c r="D50" s="267"/>
      <c r="E50" s="69"/>
      <c r="F50" s="42">
        <v>5966</v>
      </c>
    </row>
    <row r="51" spans="1:6" s="2" customFormat="1" ht="13.5" customHeight="1">
      <c r="A51" s="63">
        <v>4120</v>
      </c>
      <c r="B51" s="65" t="s">
        <v>24</v>
      </c>
      <c r="C51" s="23"/>
      <c r="D51" s="267"/>
      <c r="E51" s="69"/>
      <c r="F51" s="42">
        <v>7034</v>
      </c>
    </row>
    <row r="52" spans="1:6" s="2" customFormat="1" ht="13.5" customHeight="1">
      <c r="A52" s="63">
        <v>4140</v>
      </c>
      <c r="B52" s="65" t="s">
        <v>39</v>
      </c>
      <c r="C52" s="23"/>
      <c r="D52" s="267"/>
      <c r="E52" s="69">
        <v>4983</v>
      </c>
      <c r="F52" s="42"/>
    </row>
    <row r="53" spans="1:6" s="2" customFormat="1" ht="16.5" customHeight="1">
      <c r="A53" s="63">
        <v>4210</v>
      </c>
      <c r="B53" s="65" t="s">
        <v>20</v>
      </c>
      <c r="C53" s="23"/>
      <c r="D53" s="267"/>
      <c r="E53" s="69"/>
      <c r="F53" s="42">
        <v>3900</v>
      </c>
    </row>
    <row r="54" spans="1:6" s="2" customFormat="1" ht="30.75" customHeight="1">
      <c r="A54" s="63">
        <v>4240</v>
      </c>
      <c r="B54" s="65" t="s">
        <v>21</v>
      </c>
      <c r="C54" s="23"/>
      <c r="D54" s="267"/>
      <c r="E54" s="69">
        <v>2894</v>
      </c>
      <c r="F54" s="42"/>
    </row>
    <row r="55" spans="1:6" s="2" customFormat="1" ht="16.5" customHeight="1">
      <c r="A55" s="63">
        <v>4270</v>
      </c>
      <c r="B55" s="65" t="s">
        <v>40</v>
      </c>
      <c r="C55" s="23"/>
      <c r="D55" s="267"/>
      <c r="E55" s="69"/>
      <c r="F55" s="42">
        <v>500</v>
      </c>
    </row>
    <row r="56" spans="1:6" s="2" customFormat="1" ht="16.5" customHeight="1">
      <c r="A56" s="63">
        <v>4280</v>
      </c>
      <c r="B56" s="65" t="s">
        <v>33</v>
      </c>
      <c r="C56" s="23"/>
      <c r="D56" s="267"/>
      <c r="E56" s="69">
        <v>110</v>
      </c>
      <c r="F56" s="42"/>
    </row>
    <row r="57" spans="1:6" s="2" customFormat="1" ht="16.5" customHeight="1">
      <c r="A57" s="63">
        <v>4300</v>
      </c>
      <c r="B57" s="65" t="s">
        <v>12</v>
      </c>
      <c r="C57" s="23"/>
      <c r="D57" s="267"/>
      <c r="E57" s="69">
        <v>3490</v>
      </c>
      <c r="F57" s="42"/>
    </row>
    <row r="58" spans="1:6" s="2" customFormat="1" ht="16.5" customHeight="1">
      <c r="A58" s="63">
        <v>4410</v>
      </c>
      <c r="B58" s="65" t="s">
        <v>41</v>
      </c>
      <c r="C58" s="23"/>
      <c r="D58" s="267"/>
      <c r="E58" s="69"/>
      <c r="F58" s="42">
        <v>400</v>
      </c>
    </row>
    <row r="59" spans="1:6" s="2" customFormat="1" ht="16.5" customHeight="1">
      <c r="A59" s="71">
        <v>4440</v>
      </c>
      <c r="B59" s="135" t="s">
        <v>64</v>
      </c>
      <c r="C59" s="23"/>
      <c r="D59" s="267"/>
      <c r="E59" s="69">
        <v>6150</v>
      </c>
      <c r="F59" s="42"/>
    </row>
    <row r="60" spans="1:6" s="33" customFormat="1" ht="18.75" customHeight="1">
      <c r="A60" s="34">
        <v>80146</v>
      </c>
      <c r="B60" s="35" t="s">
        <v>38</v>
      </c>
      <c r="C60" s="36"/>
      <c r="D60" s="264"/>
      <c r="E60" s="68">
        <f>SUM(E61:E65)</f>
        <v>163</v>
      </c>
      <c r="F60" s="48">
        <f>SUM(F61:F65)</f>
        <v>10091</v>
      </c>
    </row>
    <row r="61" spans="1:6" s="33" customFormat="1" ht="16.5" customHeight="1">
      <c r="A61" s="127" t="s">
        <v>37</v>
      </c>
      <c r="B61" s="65" t="s">
        <v>27</v>
      </c>
      <c r="C61" s="64"/>
      <c r="D61" s="265"/>
      <c r="E61" s="69"/>
      <c r="F61" s="42">
        <v>8062</v>
      </c>
    </row>
    <row r="62" spans="1:6" s="2" customFormat="1" ht="16.5" customHeight="1">
      <c r="A62" s="63">
        <v>4110</v>
      </c>
      <c r="B62" s="65" t="s">
        <v>23</v>
      </c>
      <c r="C62" s="23"/>
      <c r="D62" s="267"/>
      <c r="E62" s="69"/>
      <c r="F62" s="42">
        <v>1347</v>
      </c>
    </row>
    <row r="63" spans="1:6" s="2" customFormat="1" ht="13.5" customHeight="1">
      <c r="A63" s="63">
        <v>4120</v>
      </c>
      <c r="B63" s="65" t="s">
        <v>24</v>
      </c>
      <c r="C63" s="23"/>
      <c r="D63" s="267"/>
      <c r="E63" s="69"/>
      <c r="F63" s="42">
        <v>89</v>
      </c>
    </row>
    <row r="64" spans="1:6" s="2" customFormat="1" ht="16.5" customHeight="1">
      <c r="A64" s="63">
        <v>4140</v>
      </c>
      <c r="B64" s="65" t="s">
        <v>39</v>
      </c>
      <c r="C64" s="23"/>
      <c r="D64" s="267"/>
      <c r="E64" s="69">
        <v>163</v>
      </c>
      <c r="F64" s="42"/>
    </row>
    <row r="65" spans="1:6" s="2" customFormat="1" ht="15.75" customHeight="1">
      <c r="A65" s="63">
        <v>4440</v>
      </c>
      <c r="B65" s="65" t="s">
        <v>64</v>
      </c>
      <c r="C65" s="23"/>
      <c r="D65" s="267"/>
      <c r="E65" s="69"/>
      <c r="F65" s="42">
        <v>593</v>
      </c>
    </row>
    <row r="66" spans="1:6" s="33" customFormat="1" ht="17.25" customHeight="1">
      <c r="A66" s="34">
        <v>80195</v>
      </c>
      <c r="B66" s="35" t="s">
        <v>8</v>
      </c>
      <c r="C66" s="36"/>
      <c r="D66" s="81">
        <f>SUM(D67)</f>
        <v>4800</v>
      </c>
      <c r="E66" s="68">
        <f>SUM(E69:E72)</f>
        <v>79554</v>
      </c>
      <c r="F66" s="48">
        <f>SUM(F67:F72)</f>
        <v>20187</v>
      </c>
    </row>
    <row r="67" spans="1:6" s="33" customFormat="1" ht="33" customHeight="1">
      <c r="A67" s="63">
        <v>2030</v>
      </c>
      <c r="B67" s="65" t="s">
        <v>137</v>
      </c>
      <c r="C67" s="64"/>
      <c r="D67" s="78">
        <v>4800</v>
      </c>
      <c r="E67" s="254"/>
      <c r="F67" s="138"/>
    </row>
    <row r="68" spans="1:6" s="2" customFormat="1" ht="17.25" customHeight="1">
      <c r="A68" s="63">
        <v>4300</v>
      </c>
      <c r="B68" s="65" t="s">
        <v>12</v>
      </c>
      <c r="C68" s="23"/>
      <c r="D68" s="267"/>
      <c r="E68" s="69"/>
      <c r="F68" s="42">
        <v>4800</v>
      </c>
    </row>
    <row r="69" spans="1:6" s="33" customFormat="1" ht="27" customHeight="1">
      <c r="A69" s="127" t="s">
        <v>37</v>
      </c>
      <c r="B69" s="65" t="s">
        <v>43</v>
      </c>
      <c r="C69" s="64"/>
      <c r="D69" s="265"/>
      <c r="E69" s="69">
        <v>46604</v>
      </c>
      <c r="F69" s="138"/>
    </row>
    <row r="70" spans="1:6" s="33" customFormat="1" ht="27" customHeight="1">
      <c r="A70" s="127" t="s">
        <v>37</v>
      </c>
      <c r="B70" s="65" t="s">
        <v>67</v>
      </c>
      <c r="C70" s="64"/>
      <c r="D70" s="265"/>
      <c r="E70" s="69">
        <v>7408</v>
      </c>
      <c r="F70" s="138"/>
    </row>
    <row r="71" spans="1:6" s="2" customFormat="1" ht="17.25" customHeight="1">
      <c r="A71" s="63">
        <v>4300</v>
      </c>
      <c r="B71" s="65" t="s">
        <v>68</v>
      </c>
      <c r="C71" s="23"/>
      <c r="D71" s="267"/>
      <c r="E71" s="69">
        <v>22855</v>
      </c>
      <c r="F71" s="42"/>
    </row>
    <row r="72" spans="1:6" s="126" customFormat="1" ht="17.25" customHeight="1">
      <c r="A72" s="124"/>
      <c r="B72" s="175" t="s">
        <v>66</v>
      </c>
      <c r="C72" s="132"/>
      <c r="D72" s="303"/>
      <c r="E72" s="133">
        <f>SUM(E73:E76)</f>
        <v>2687</v>
      </c>
      <c r="F72" s="134">
        <f>SUM(F73:F76)</f>
        <v>15387</v>
      </c>
    </row>
    <row r="73" spans="1:6" s="2" customFormat="1" ht="15" customHeight="1">
      <c r="A73" s="127" t="s">
        <v>37</v>
      </c>
      <c r="B73" s="65" t="s">
        <v>27</v>
      </c>
      <c r="C73" s="23"/>
      <c r="D73" s="267"/>
      <c r="E73" s="69"/>
      <c r="F73" s="42">
        <v>12700</v>
      </c>
    </row>
    <row r="74" spans="1:6" s="33" customFormat="1" ht="15" customHeight="1">
      <c r="A74" s="63">
        <v>4040</v>
      </c>
      <c r="B74" s="65" t="s">
        <v>32</v>
      </c>
      <c r="C74" s="64"/>
      <c r="D74" s="265"/>
      <c r="E74" s="69">
        <v>1187</v>
      </c>
      <c r="F74" s="42"/>
    </row>
    <row r="75" spans="1:6" s="33" customFormat="1" ht="15" customHeight="1">
      <c r="A75" s="63">
        <v>4300</v>
      </c>
      <c r="B75" s="65" t="s">
        <v>12</v>
      </c>
      <c r="C75" s="64"/>
      <c r="D75" s="265"/>
      <c r="E75" s="69"/>
      <c r="F75" s="42">
        <v>2687</v>
      </c>
    </row>
    <row r="76" spans="1:6" s="2" customFormat="1" ht="15" customHeight="1" thickBot="1">
      <c r="A76" s="63">
        <v>4410</v>
      </c>
      <c r="B76" s="65" t="s">
        <v>41</v>
      </c>
      <c r="C76" s="23"/>
      <c r="D76" s="267"/>
      <c r="E76" s="69">
        <v>1500</v>
      </c>
      <c r="F76" s="42"/>
    </row>
    <row r="77" spans="1:6" s="2" customFormat="1" ht="33" customHeight="1" thickBot="1" thickTop="1">
      <c r="A77" s="51">
        <v>854</v>
      </c>
      <c r="B77" s="52" t="s">
        <v>44</v>
      </c>
      <c r="C77" s="53" t="s">
        <v>7</v>
      </c>
      <c r="D77" s="284"/>
      <c r="E77" s="119">
        <f>E78+E87</f>
        <v>81250</v>
      </c>
      <c r="F77" s="120">
        <f>F78+F87</f>
        <v>81250</v>
      </c>
    </row>
    <row r="78" spans="1:6" s="33" customFormat="1" ht="17.25" customHeight="1" thickTop="1">
      <c r="A78" s="34">
        <v>85401</v>
      </c>
      <c r="B78" s="35" t="s">
        <v>45</v>
      </c>
      <c r="C78" s="36"/>
      <c r="D78" s="264"/>
      <c r="E78" s="68">
        <f>SUM(E79:E86)</f>
        <v>64500</v>
      </c>
      <c r="F78" s="48">
        <f>SUM(F79:F86)</f>
        <v>75400</v>
      </c>
    </row>
    <row r="79" spans="1:6" s="33" customFormat="1" ht="30" customHeight="1">
      <c r="A79" s="127" t="s">
        <v>35</v>
      </c>
      <c r="B79" s="65" t="s">
        <v>36</v>
      </c>
      <c r="C79" s="74"/>
      <c r="D79" s="306"/>
      <c r="E79" s="75"/>
      <c r="F79" s="76"/>
    </row>
    <row r="80" spans="1:6" s="33" customFormat="1" ht="15.75" customHeight="1">
      <c r="A80" s="63">
        <v>4010</v>
      </c>
      <c r="B80" s="29" t="s">
        <v>27</v>
      </c>
      <c r="C80" s="64"/>
      <c r="D80" s="265"/>
      <c r="E80" s="69">
        <v>49170</v>
      </c>
      <c r="F80" s="42"/>
    </row>
    <row r="81" spans="1:6" s="33" customFormat="1" ht="15.75" customHeight="1">
      <c r="A81" s="63">
        <v>4040</v>
      </c>
      <c r="B81" s="65" t="s">
        <v>32</v>
      </c>
      <c r="C81" s="64"/>
      <c r="D81" s="265"/>
      <c r="E81" s="69"/>
      <c r="F81" s="42"/>
    </row>
    <row r="82" spans="1:6" s="33" customFormat="1" ht="15.75" customHeight="1">
      <c r="A82" s="63">
        <v>4110</v>
      </c>
      <c r="B82" s="65" t="s">
        <v>23</v>
      </c>
      <c r="C82" s="64"/>
      <c r="D82" s="265"/>
      <c r="E82" s="69">
        <v>13100</v>
      </c>
      <c r="F82" s="42"/>
    </row>
    <row r="83" spans="1:6" s="33" customFormat="1" ht="15.75" customHeight="1">
      <c r="A83" s="71">
        <v>4120</v>
      </c>
      <c r="B83" s="135" t="s">
        <v>24</v>
      </c>
      <c r="C83" s="141"/>
      <c r="D83" s="282"/>
      <c r="E83" s="136">
        <v>1630</v>
      </c>
      <c r="F83" s="137"/>
    </row>
    <row r="84" spans="1:6" s="33" customFormat="1" ht="15.75" customHeight="1">
      <c r="A84" s="63">
        <v>4140</v>
      </c>
      <c r="B84" s="65" t="s">
        <v>39</v>
      </c>
      <c r="C84" s="64"/>
      <c r="D84" s="265"/>
      <c r="E84" s="69">
        <v>100</v>
      </c>
      <c r="F84" s="42"/>
    </row>
    <row r="85" spans="1:6" s="33" customFormat="1" ht="15.75" customHeight="1">
      <c r="A85" s="63">
        <v>4300</v>
      </c>
      <c r="B85" s="65" t="s">
        <v>12</v>
      </c>
      <c r="C85" s="64"/>
      <c r="D85" s="265"/>
      <c r="E85" s="69"/>
      <c r="F85" s="42">
        <v>75400</v>
      </c>
    </row>
    <row r="86" spans="1:6" s="33" customFormat="1" ht="15.75" customHeight="1">
      <c r="A86" s="71">
        <v>4440</v>
      </c>
      <c r="B86" s="135" t="s">
        <v>64</v>
      </c>
      <c r="C86" s="141"/>
      <c r="D86" s="282"/>
      <c r="E86" s="136">
        <v>500</v>
      </c>
      <c r="F86" s="137"/>
    </row>
    <row r="87" spans="1:6" s="33" customFormat="1" ht="18" customHeight="1">
      <c r="A87" s="34">
        <v>85417</v>
      </c>
      <c r="B87" s="35" t="s">
        <v>65</v>
      </c>
      <c r="C87" s="36"/>
      <c r="D87" s="264"/>
      <c r="E87" s="68">
        <f>SUM(E88:E95)</f>
        <v>16750</v>
      </c>
      <c r="F87" s="48">
        <f>SUM(F88:F95)</f>
        <v>5850</v>
      </c>
    </row>
    <row r="88" spans="1:6" s="33" customFormat="1" ht="30" customHeight="1">
      <c r="A88" s="127" t="s">
        <v>35</v>
      </c>
      <c r="B88" s="65" t="s">
        <v>36</v>
      </c>
      <c r="C88" s="74"/>
      <c r="D88" s="306"/>
      <c r="E88" s="75">
        <v>50</v>
      </c>
      <c r="F88" s="76"/>
    </row>
    <row r="89" spans="1:6" s="33" customFormat="1" ht="18" customHeight="1">
      <c r="A89" s="63">
        <v>4010</v>
      </c>
      <c r="B89" s="29" t="s">
        <v>27</v>
      </c>
      <c r="C89" s="64"/>
      <c r="D89" s="265"/>
      <c r="E89" s="69"/>
      <c r="F89" s="42">
        <v>4850</v>
      </c>
    </row>
    <row r="90" spans="1:6" s="33" customFormat="1" ht="17.25" customHeight="1">
      <c r="A90" s="63">
        <v>4040</v>
      </c>
      <c r="B90" s="65" t="s">
        <v>32</v>
      </c>
      <c r="C90" s="64"/>
      <c r="D90" s="265"/>
      <c r="E90" s="69">
        <v>50</v>
      </c>
      <c r="F90" s="42"/>
    </row>
    <row r="91" spans="1:6" s="33" customFormat="1" ht="17.25" customHeight="1">
      <c r="A91" s="63">
        <v>4110</v>
      </c>
      <c r="B91" s="65" t="s">
        <v>23</v>
      </c>
      <c r="C91" s="64"/>
      <c r="D91" s="265"/>
      <c r="E91" s="69"/>
      <c r="F91" s="42">
        <v>900</v>
      </c>
    </row>
    <row r="92" spans="1:6" s="33" customFormat="1" ht="17.25" customHeight="1">
      <c r="A92" s="63">
        <v>4120</v>
      </c>
      <c r="B92" s="65" t="s">
        <v>24</v>
      </c>
      <c r="C92" s="64"/>
      <c r="D92" s="265"/>
      <c r="E92" s="69"/>
      <c r="F92" s="42">
        <v>100</v>
      </c>
    </row>
    <row r="93" spans="1:6" s="33" customFormat="1" ht="17.25" customHeight="1">
      <c r="A93" s="63">
        <v>4260</v>
      </c>
      <c r="B93" s="65" t="s">
        <v>28</v>
      </c>
      <c r="C93" s="64"/>
      <c r="D93" s="265"/>
      <c r="E93" s="69">
        <v>10900</v>
      </c>
      <c r="F93" s="42"/>
    </row>
    <row r="94" spans="1:6" s="33" customFormat="1" ht="14.25" customHeight="1">
      <c r="A94" s="63">
        <v>4300</v>
      </c>
      <c r="B94" s="65" t="s">
        <v>12</v>
      </c>
      <c r="C94" s="64"/>
      <c r="D94" s="265"/>
      <c r="E94" s="69">
        <v>5350</v>
      </c>
      <c r="F94" s="42"/>
    </row>
    <row r="95" spans="1:6" s="33" customFormat="1" ht="14.25" customHeight="1" thickBot="1">
      <c r="A95" s="63">
        <v>4410</v>
      </c>
      <c r="B95" s="65" t="s">
        <v>41</v>
      </c>
      <c r="C95" s="64"/>
      <c r="D95" s="265"/>
      <c r="E95" s="69">
        <v>400</v>
      </c>
      <c r="F95" s="42"/>
    </row>
    <row r="96" spans="1:6" s="2" customFormat="1" ht="33" customHeight="1" thickBot="1" thickTop="1">
      <c r="A96" s="51">
        <v>900</v>
      </c>
      <c r="B96" s="52" t="s">
        <v>54</v>
      </c>
      <c r="C96" s="53" t="s">
        <v>48</v>
      </c>
      <c r="D96" s="284"/>
      <c r="E96" s="119">
        <f>E97+E101</f>
        <v>45000</v>
      </c>
      <c r="F96" s="120">
        <f>F97+F101</f>
        <v>45000</v>
      </c>
    </row>
    <row r="97" spans="1:6" s="2" customFormat="1" ht="17.25" customHeight="1" thickTop="1">
      <c r="A97" s="150">
        <v>90001</v>
      </c>
      <c r="B97" s="166" t="s">
        <v>55</v>
      </c>
      <c r="C97" s="36"/>
      <c r="D97" s="264"/>
      <c r="E97" s="68">
        <f>SUM(E98:E100)</f>
        <v>33000</v>
      </c>
      <c r="F97" s="48">
        <f>SUM(F98:F100)</f>
        <v>13000</v>
      </c>
    </row>
    <row r="98" spans="1:6" s="33" customFormat="1" ht="15" customHeight="1">
      <c r="A98" s="63">
        <v>4210</v>
      </c>
      <c r="B98" s="65" t="s">
        <v>20</v>
      </c>
      <c r="C98" s="64"/>
      <c r="D98" s="265"/>
      <c r="E98" s="69"/>
      <c r="F98" s="42">
        <v>13000</v>
      </c>
    </row>
    <row r="99" spans="1:6" s="2" customFormat="1" ht="15" customHeight="1">
      <c r="A99" s="63">
        <v>4300</v>
      </c>
      <c r="B99" s="65" t="s">
        <v>12</v>
      </c>
      <c r="C99" s="64"/>
      <c r="D99" s="265"/>
      <c r="E99" s="69">
        <v>13000</v>
      </c>
      <c r="F99" s="42"/>
    </row>
    <row r="100" spans="1:6" s="2" customFormat="1" ht="28.5" customHeight="1">
      <c r="A100" s="63">
        <v>6050</v>
      </c>
      <c r="B100" s="65" t="s">
        <v>129</v>
      </c>
      <c r="C100" s="165"/>
      <c r="D100" s="307"/>
      <c r="E100" s="69">
        <v>20000</v>
      </c>
      <c r="F100" s="42"/>
    </row>
    <row r="101" spans="1:6" s="2" customFormat="1" ht="15" customHeight="1">
      <c r="A101" s="34">
        <v>90095</v>
      </c>
      <c r="B101" s="35" t="s">
        <v>8</v>
      </c>
      <c r="C101" s="36"/>
      <c r="D101" s="264"/>
      <c r="E101" s="68">
        <f>E102+E105</f>
        <v>12000</v>
      </c>
      <c r="F101" s="48">
        <f>SUM(F102)</f>
        <v>32000</v>
      </c>
    </row>
    <row r="102" spans="1:6" s="2" customFormat="1" ht="17.25" customHeight="1">
      <c r="A102" s="63">
        <v>4300</v>
      </c>
      <c r="B102" s="65" t="s">
        <v>127</v>
      </c>
      <c r="C102" s="165"/>
      <c r="D102" s="307"/>
      <c r="E102" s="69"/>
      <c r="F102" s="42">
        <f>SUM(F103:F104)</f>
        <v>32000</v>
      </c>
    </row>
    <row r="103" spans="1:6" s="173" customFormat="1" ht="12.75" customHeight="1">
      <c r="A103" s="168"/>
      <c r="B103" s="169" t="s">
        <v>126</v>
      </c>
      <c r="C103" s="174"/>
      <c r="D103" s="269"/>
      <c r="E103" s="171"/>
      <c r="F103" s="172">
        <v>20000</v>
      </c>
    </row>
    <row r="104" spans="1:6" s="173" customFormat="1" ht="29.25" customHeight="1">
      <c r="A104" s="168"/>
      <c r="B104" s="169" t="s">
        <v>128</v>
      </c>
      <c r="C104" s="174"/>
      <c r="D104" s="269"/>
      <c r="E104" s="171"/>
      <c r="F104" s="172">
        <v>12000</v>
      </c>
    </row>
    <row r="105" spans="1:6" s="2" customFormat="1" ht="28.5" customHeight="1" thickBot="1">
      <c r="A105" s="63">
        <v>6050</v>
      </c>
      <c r="B105" s="65" t="s">
        <v>130</v>
      </c>
      <c r="C105" s="165"/>
      <c r="D105" s="307"/>
      <c r="E105" s="69">
        <v>12000</v>
      </c>
      <c r="F105" s="42"/>
    </row>
    <row r="106" spans="1:6" s="2" customFormat="1" ht="30.75" customHeight="1" thickBot="1" thickTop="1">
      <c r="A106" s="51">
        <v>921</v>
      </c>
      <c r="B106" s="52" t="s">
        <v>56</v>
      </c>
      <c r="C106" s="53" t="s">
        <v>51</v>
      </c>
      <c r="D106" s="284"/>
      <c r="E106" s="67">
        <f>E107+E109</f>
        <v>53000</v>
      </c>
      <c r="F106" s="47">
        <f>F107+F109</f>
        <v>53000</v>
      </c>
    </row>
    <row r="107" spans="1:6" s="2" customFormat="1" ht="22.5" customHeight="1" thickTop="1">
      <c r="A107" s="150">
        <v>92105</v>
      </c>
      <c r="B107" s="151" t="s">
        <v>57</v>
      </c>
      <c r="C107" s="152"/>
      <c r="D107" s="308"/>
      <c r="E107" s="153">
        <f>SUM(E108)</f>
        <v>3000</v>
      </c>
      <c r="F107" s="154"/>
    </row>
    <row r="108" spans="1:6" s="2" customFormat="1" ht="16.5" customHeight="1">
      <c r="A108" s="63">
        <v>4300</v>
      </c>
      <c r="B108" s="65" t="s">
        <v>58</v>
      </c>
      <c r="C108" s="165"/>
      <c r="D108" s="307"/>
      <c r="E108" s="69">
        <v>3000</v>
      </c>
      <c r="F108" s="42"/>
    </row>
    <row r="109" spans="1:6" s="2" customFormat="1" ht="19.5" customHeight="1">
      <c r="A109" s="34">
        <v>92109</v>
      </c>
      <c r="B109" s="35" t="s">
        <v>59</v>
      </c>
      <c r="C109" s="36"/>
      <c r="D109" s="264"/>
      <c r="E109" s="68">
        <f>E110+E114</f>
        <v>50000</v>
      </c>
      <c r="F109" s="48">
        <f>F110+F114</f>
        <v>53000</v>
      </c>
    </row>
    <row r="110" spans="1:6" s="2" customFormat="1" ht="16.5" customHeight="1">
      <c r="A110" s="63">
        <v>2550</v>
      </c>
      <c r="B110" s="65" t="s">
        <v>61</v>
      </c>
      <c r="C110" s="23"/>
      <c r="D110" s="267"/>
      <c r="E110" s="69">
        <f>SUM(E111:E113)</f>
        <v>50000</v>
      </c>
      <c r="F110" s="42">
        <f>SUM(F111:F113)</f>
        <v>13000</v>
      </c>
    </row>
    <row r="111" spans="1:6" s="173" customFormat="1" ht="14.25" customHeight="1">
      <c r="A111" s="168"/>
      <c r="B111" s="169" t="s">
        <v>62</v>
      </c>
      <c r="C111" s="170"/>
      <c r="D111" s="269"/>
      <c r="E111" s="171"/>
      <c r="F111" s="172">
        <v>3000</v>
      </c>
    </row>
    <row r="112" spans="1:6" s="173" customFormat="1" ht="14.25" customHeight="1">
      <c r="A112" s="168"/>
      <c r="B112" s="169" t="s">
        <v>60</v>
      </c>
      <c r="C112" s="174"/>
      <c r="D112" s="269"/>
      <c r="E112" s="171">
        <v>50000</v>
      </c>
      <c r="F112" s="172"/>
    </row>
    <row r="113" spans="1:6" s="173" customFormat="1" ht="14.25" customHeight="1">
      <c r="A113" s="168"/>
      <c r="B113" s="169" t="s">
        <v>63</v>
      </c>
      <c r="C113" s="174"/>
      <c r="D113" s="269"/>
      <c r="E113" s="171"/>
      <c r="F113" s="172">
        <v>10000</v>
      </c>
    </row>
    <row r="114" spans="1:6" s="2" customFormat="1" ht="63" customHeight="1" thickBot="1">
      <c r="A114" s="178">
        <v>6220</v>
      </c>
      <c r="B114" s="179" t="s">
        <v>70</v>
      </c>
      <c r="C114" s="177"/>
      <c r="D114" s="267"/>
      <c r="E114" s="69"/>
      <c r="F114" s="42">
        <v>40000</v>
      </c>
    </row>
    <row r="115" spans="1:6" s="60" customFormat="1" ht="21" customHeight="1" thickBot="1" thickTop="1">
      <c r="A115" s="54"/>
      <c r="B115" s="55" t="s">
        <v>9</v>
      </c>
      <c r="C115" s="62"/>
      <c r="D115" s="162">
        <f>D24</f>
        <v>4800</v>
      </c>
      <c r="E115" s="160">
        <f>E14+E24+E77+E106+E96+E10</f>
        <v>579787</v>
      </c>
      <c r="F115" s="59">
        <f>F14+F24+F77+F106+F96+F10</f>
        <v>608787</v>
      </c>
    </row>
    <row r="116" spans="1:6" s="16" customFormat="1" ht="20.25" customHeight="1" thickBot="1" thickTop="1">
      <c r="A116" s="143"/>
      <c r="B116" s="61" t="s">
        <v>18</v>
      </c>
      <c r="C116" s="155"/>
      <c r="D116" s="309"/>
      <c r="E116" s="163">
        <f>F115-E115</f>
        <v>29000</v>
      </c>
      <c r="F116" s="142"/>
    </row>
    <row r="117" s="16" customFormat="1" ht="13.5" thickTop="1"/>
    <row r="118" s="16" customFormat="1" ht="12.75"/>
    <row r="119" s="16" customFormat="1" ht="12.75"/>
    <row r="120" s="16" customFormat="1" ht="12.75"/>
  </sheetData>
  <printOptions horizontalCentered="1"/>
  <pageMargins left="0" right="0" top="0.7874015748031497" bottom="0.3937007874015748" header="0.5118110236220472" footer="0"/>
  <pageSetup firstPageNumber="4" useFirstPageNumber="1" horizontalDpi="600" verticalDpi="600" orientation="portrait" paperSize="9" r:id="rId1"/>
  <headerFooter alignWithMargins="0">
    <oddHeader>&amp;C 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Malgorzata Liwak</cp:lastModifiedBy>
  <cp:lastPrinted>2004-09-24T09:37:28Z</cp:lastPrinted>
  <dcterms:created xsi:type="dcterms:W3CDTF">2000-03-17T13:30:26Z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