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5"/>
  </bookViews>
  <sheets>
    <sheet name="Zal nr 6" sheetId="1" r:id="rId1"/>
    <sheet name="Zal nr 5" sheetId="2" r:id="rId2"/>
    <sheet name="Zal nr 4" sheetId="3" r:id="rId3"/>
    <sheet name="Zal nr 2" sheetId="4" r:id="rId4"/>
    <sheet name="Zal nr 3" sheetId="5" r:id="rId5"/>
    <sheet name="Zał nr1" sheetId="6" r:id="rId6"/>
  </sheets>
  <definedNames>
    <definedName name="_xlnm.Print_Titles" localSheetId="3">'Zal nr 2'!$8:$10</definedName>
    <definedName name="_xlnm.Print_Titles" localSheetId="4">'Zal nr 3'!$8:$10</definedName>
    <definedName name="_xlnm.Print_Titles" localSheetId="2">'Zal nr 4'!$9:$11</definedName>
    <definedName name="_xlnm.Print_Titles" localSheetId="5">'Zał nr1'!$7:$9</definedName>
  </definedNames>
  <calcPr fullCalcOnLoad="1"/>
</workbook>
</file>

<file path=xl/sharedStrings.xml><?xml version="1.0" encoding="utf-8"?>
<sst xmlns="http://schemas.openxmlformats.org/spreadsheetml/2006/main" count="211" uniqueCount="121">
  <si>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</si>
  <si>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</si>
  <si>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</si>
  <si>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</si>
  <si>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</si>
  <si>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</si>
  <si>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</si>
  <si>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</si>
  <si>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</si>
  <si>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</si>
  <si>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</si>
  <si>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</si>
  <si>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Prezydenta Miasta Koszalina</t>
  </si>
  <si>
    <t>Załącznik nr 2 do Zarządzenia</t>
  </si>
  <si>
    <t>DOCHODY</t>
  </si>
  <si>
    <t>Załącznik nr 3 do Zarządzenia</t>
  </si>
  <si>
    <t>per saldo</t>
  </si>
  <si>
    <t>4210</t>
  </si>
  <si>
    <t>Zakup materiałów i wyposażenia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</si>
  <si>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</si>
  <si>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</si>
  <si>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</si>
  <si>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</si>
  <si>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</si>
  <si>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</si>
  <si>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Załącznik nr 4 do Zarządzenia</t>
  </si>
  <si>
    <t>ADMINISTRACJA PUBLICZNA</t>
  </si>
  <si>
    <t>4010</t>
  </si>
  <si>
    <t>BEZPIECZEŃSTWO PUBLICZNE I OCHRONA PRZECIWPOŻAROWA</t>
  </si>
  <si>
    <t>ZK</t>
  </si>
  <si>
    <t xml:space="preserve">Nr         /      / 04  </t>
  </si>
  <si>
    <t>Komendy powiatowe Policji</t>
  </si>
  <si>
    <t>Zakup sprzętu i uzbrojenia</t>
  </si>
  <si>
    <t>KS</t>
  </si>
  <si>
    <t>Placówki opiekuńczo - wychowawcze</t>
  </si>
  <si>
    <r>
      <t>Ośrodki wsparcia -</t>
    </r>
    <r>
      <rPr>
        <b/>
        <i/>
        <sz val="11"/>
        <rFont val="Times New Roman"/>
        <family val="1"/>
      </rPr>
      <t xml:space="preserve"> "Odrodzenie</t>
    </r>
    <r>
      <rPr>
        <b/>
        <sz val="11"/>
        <rFont val="Times New Roman"/>
        <family val="1"/>
      </rPr>
      <t>"</t>
    </r>
  </si>
  <si>
    <t>KULTURA FIZYCZNA I SPORT</t>
  </si>
  <si>
    <t>RÓŻNE ROZLICZENIA</t>
  </si>
  <si>
    <t>Fn</t>
  </si>
  <si>
    <t>Rezerwy ogólne i celowe</t>
  </si>
  <si>
    <t xml:space="preserve">ZMIANY W  PLANIE  WYDATKÓW NA  ZADANIA  ZLECONE   GMINIE Z ZAKRESU  ADMINISTRACJI RZĄDOWEJ                                           W  2004  ROKU            </t>
  </si>
  <si>
    <t>Obrona cywilna</t>
  </si>
  <si>
    <t>6060</t>
  </si>
  <si>
    <t>Wydatki na zakupy inwestycyjne jednostek budżetowych</t>
  </si>
  <si>
    <t>6410</t>
  </si>
  <si>
    <t>Dotacje celowe przekazane z budżetu państwa na inwestycje i zakupy inwestycyjne z zakresu administracji rządowej oraz inne zadania zlecone ustawami realizowane przez powiat</t>
  </si>
  <si>
    <t>ZMIANY PLANU  DOCHODÓW  I  WYDATKÓW NA  ZADANIA  ZLECONE POWIATOWI  Z ZAKRESU                                                   ADMINISTRACJI  RZĄDOWEJ                                                                                                 W  2004 ROKU</t>
  </si>
  <si>
    <t>ZMIANY  PLANU  DOCHODÓW  I  WYDATKÓW                                                          NA  ZADANIA   WŁASNE  POWIATU                                                                                                 W  2004  ROKU</t>
  </si>
  <si>
    <t>2130</t>
  </si>
  <si>
    <t>Dotacje celowe otrzymane z budżetu państwa na realizację bieżących zadań własnych powiatu</t>
  </si>
  <si>
    <t xml:space="preserve">GOSPODARKA KOMUNALNA I OCHRONA ŚRODOWISKA </t>
  </si>
  <si>
    <t>90015</t>
  </si>
  <si>
    <t>Oświetlenie ulic, placów i dróg</t>
  </si>
  <si>
    <t>IK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</si>
  <si>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</si>
  <si>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</si>
  <si>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</si>
  <si>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</si>
  <si>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</si>
  <si>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</si>
  <si>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</si>
  <si>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</si>
  <si>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</si>
  <si>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</si>
  <si>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</si>
  <si>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</si>
  <si>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</si>
  <si>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</si>
  <si>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</si>
  <si>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</si>
  <si>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</si>
  <si>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</si>
  <si>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</si>
  <si>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MIASTA  KOSZALINA</t>
  </si>
  <si>
    <t>NA   2004  ROK</t>
  </si>
  <si>
    <t>Załącznik nr 5 do Zarządzenia</t>
  </si>
  <si>
    <t>Załącznik nr  6 do Zarządzenia</t>
  </si>
  <si>
    <t xml:space="preserve">                                   POWIATOWEGO  FUNDUSZU  OCHRONY</t>
  </si>
  <si>
    <t xml:space="preserve">                                  ŚRODOWISKA  I  GOSPODARKI  WODNEJ</t>
  </si>
  <si>
    <t xml:space="preserve">                                  NA  2004  ROK</t>
  </si>
  <si>
    <t>Lp.</t>
  </si>
  <si>
    <t xml:space="preserve">Dział                          </t>
  </si>
  <si>
    <t>T R E Ś Ć</t>
  </si>
  <si>
    <t xml:space="preserve">                  WYDATKI</t>
  </si>
  <si>
    <t>Rozdział §</t>
  </si>
  <si>
    <t>1</t>
  </si>
  <si>
    <t>I</t>
  </si>
  <si>
    <t>900         90011</t>
  </si>
  <si>
    <t>Fundusz Ochrony Środowiska i Gospodarki Wodnej</t>
  </si>
  <si>
    <t>1.</t>
  </si>
  <si>
    <t>Edukacja ekologiczna, propagowanie działań ekologicznych:</t>
  </si>
  <si>
    <t>2820</t>
  </si>
  <si>
    <t>dotacja celowa z budżetu na finansowanie lub dofinansowanie zadań zleconych do realizacji stowarzyszeniom - dotacja dla Polskiego Związku Głuchych na edukację ekologiczną</t>
  </si>
  <si>
    <t>dotacje przekazywane z funduszy celowych na realizację zadań bieżących dla jednostek niezaliczanych do sektora finansów publicznych - dotacja dla Polskiego Związku Głuchych na edukację ekologiczną</t>
  </si>
  <si>
    <t>II</t>
  </si>
  <si>
    <t>STAN ŚRODKÓW OBROTOWYCH NA KONIEC ROKU</t>
  </si>
  <si>
    <t xml:space="preserve">                                     ZMIANY  W  PLANIE  WYDATKÓW</t>
  </si>
  <si>
    <t>z dnia  16  sierpnia  2004 roku</t>
  </si>
  <si>
    <t>Przychody z zaciągniętych pożyczek i kredytów na rynku krajowym</t>
  </si>
  <si>
    <t>OŚWIATA I WYCHOWANIE</t>
  </si>
  <si>
    <t>E</t>
  </si>
  <si>
    <r>
      <t>Wynagrodzenia osobowe pracowników -</t>
    </r>
    <r>
      <rPr>
        <i/>
        <sz val="10"/>
        <rFont val="Times New Roman"/>
        <family val="1"/>
      </rPr>
      <t xml:space="preserve"> odprawy emerytalne</t>
    </r>
  </si>
  <si>
    <r>
      <t>Zakup usług pozostałych -</t>
    </r>
    <r>
      <rPr>
        <i/>
        <sz val="10"/>
        <rFont val="Times New Roman"/>
        <family val="1"/>
      </rPr>
      <t xml:space="preserve"> opłata opiekunów praktyk</t>
    </r>
  </si>
  <si>
    <t>Licea ogólnokształcące</t>
  </si>
  <si>
    <t>Szkoły zawodowe</t>
  </si>
  <si>
    <t>GOSPODARKA KOMUNALNA I OCHRONA ŚRODOWISKA</t>
  </si>
  <si>
    <t>ZMIANY W  PLANIE  WYDATKÓW                                                                                NA  ZADANIA  WŁASNE  GMINY                                                                                                       W  2004  ROKU</t>
  </si>
  <si>
    <t>z dnia  13  września  2004 roku</t>
  </si>
  <si>
    <t>BRM</t>
  </si>
  <si>
    <t xml:space="preserve">Rezerwa celowa </t>
  </si>
  <si>
    <t>Gospodarka ściekowa i ochrona wód</t>
  </si>
  <si>
    <t>OCHRONA ZDROWIA</t>
  </si>
  <si>
    <t>Programy polityki zdrowotnej</t>
  </si>
  <si>
    <t>2570</t>
  </si>
  <si>
    <t>Dotacja podmiotowa z budżetu dla pozostałych jednostek finansow publicznych</t>
  </si>
  <si>
    <t>Dotacja celowa z budżetu na finansowanie lub dofinansowanie zadań zleconych do realizacji pozostałym jednostkom niezaliczanym do sektora finansow publicznych</t>
  </si>
  <si>
    <t>RO "T. Kotarbińskiego"</t>
  </si>
  <si>
    <t xml:space="preserve">Zakup usług pozostałych </t>
  </si>
  <si>
    <t>Załącznik  do Zarządzenia</t>
  </si>
  <si>
    <r>
      <t xml:space="preserve">Zakup usług pozostałych  - </t>
    </r>
    <r>
      <rPr>
        <i/>
        <sz val="10"/>
        <rFont val="Times New Roman"/>
        <family val="1"/>
      </rPr>
      <t>na likwidację barier architektonicznych</t>
    </r>
  </si>
  <si>
    <t xml:space="preserve">Nr  211 / 1434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</si>
</sst>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sz val="13"/>
      <name val="Times New Roman CE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11" xfId="0" applyNumberFormat="1" applyFont="1" applyBorder="1" applyAlignment="1">
      <alignment vertical="center"/>
    </xf>
    <xf numFmtId="0" fontId="2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22" xfId="0" applyFont="1" applyBorder="1" applyAlignment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27" fillId="0" borderId="21" xfId="0" applyNumberFormat="1" applyFont="1" applyBorder="1" applyAlignment="1">
      <alignment vertical="center"/>
    </xf>
    <xf numFmtId="0" fontId="23" fillId="0" borderId="4" xfId="0" applyNumberFormat="1" applyFont="1" applyFill="1" applyBorder="1" applyAlignment="1" applyProtection="1">
      <alignment horizont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29" fillId="0" borderId="16" xfId="0" applyNumberFormat="1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 horizontal="centerContinuous"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3" xfId="0" applyFont="1" applyBorder="1" applyAlignment="1">
      <alignment horizontal="center" vertical="center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5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>
      <alignment vertical="center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36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vertical="center"/>
    </xf>
    <xf numFmtId="164" fontId="14" fillId="0" borderId="40" xfId="0" applyNumberFormat="1" applyFont="1" applyFill="1" applyBorder="1" applyAlignment="1" applyProtection="1">
      <alignment horizontal="center" vertical="center"/>
      <protection locked="0"/>
    </xf>
    <xf numFmtId="164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42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31" fillId="0" borderId="2" xfId="0" applyFont="1" applyBorder="1" applyAlignment="1">
      <alignment/>
    </xf>
    <xf numFmtId="3" fontId="31" fillId="0" borderId="2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0" fontId="32" fillId="0" borderId="2" xfId="0" applyFont="1" applyBorder="1" applyAlignment="1">
      <alignment/>
    </xf>
    <xf numFmtId="3" fontId="32" fillId="0" borderId="2" xfId="0" applyNumberFormat="1" applyFont="1" applyBorder="1" applyAlignment="1">
      <alignment/>
    </xf>
    <xf numFmtId="3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4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21" fillId="0" borderId="45" xfId="0" applyNumberFormat="1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horizontal="centerContinuous" vertical="center"/>
    </xf>
    <xf numFmtId="4" fontId="20" fillId="0" borderId="40" xfId="0" applyNumberFormat="1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21" fillId="0" borderId="19" xfId="0" applyFont="1" applyBorder="1" applyAlignment="1">
      <alignment vertical="center"/>
    </xf>
    <xf numFmtId="0" fontId="15" fillId="0" borderId="44" xfId="0" applyFont="1" applyBorder="1" applyAlignment="1">
      <alignment/>
    </xf>
    <xf numFmtId="0" fontId="33" fillId="0" borderId="2" xfId="0" applyFont="1" applyBorder="1" applyAlignment="1">
      <alignment wrapText="1"/>
    </xf>
    <xf numFmtId="3" fontId="33" fillId="0" borderId="0" xfId="0" applyNumberFormat="1" applyFont="1" applyAlignment="1">
      <alignment/>
    </xf>
    <xf numFmtId="3" fontId="33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33" fillId="0" borderId="2" xfId="0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0" xfId="0" applyFont="1" applyAlignment="1">
      <alignment/>
    </xf>
    <xf numFmtId="0" fontId="33" fillId="0" borderId="44" xfId="0" applyFont="1" applyBorder="1" applyAlignment="1">
      <alignment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18" fillId="0" borderId="44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/>
    </xf>
    <xf numFmtId="0" fontId="27" fillId="0" borderId="0" xfId="0" applyFont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/>
      <protection/>
    </xf>
    <xf numFmtId="49" fontId="23" fillId="0" borderId="46" xfId="0" applyNumberFormat="1" applyFont="1" applyFill="1" applyBorder="1" applyAlignment="1" applyProtection="1">
      <alignment horizontal="center" wrapText="1"/>
      <protection/>
    </xf>
    <xf numFmtId="49" fontId="23" fillId="0" borderId="4" xfId="0" applyNumberFormat="1" applyFont="1" applyFill="1" applyBorder="1" applyAlignment="1" applyProtection="1">
      <alignment horizontal="center" wrapText="1"/>
      <protection/>
    </xf>
    <xf numFmtId="0" fontId="21" fillId="0" borderId="4" xfId="0" applyNumberFormat="1" applyFont="1" applyFill="1" applyBorder="1" applyAlignment="1" applyProtection="1">
      <alignment horizontal="center" wrapText="1"/>
      <protection/>
    </xf>
    <xf numFmtId="0" fontId="21" fillId="0" borderId="20" xfId="0" applyFon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23" fillId="0" borderId="47" xfId="0" applyNumberFormat="1" applyFont="1" applyFill="1" applyBorder="1" applyAlignment="1" applyProtection="1">
      <alignment horizontal="center" vertical="center" wrapText="1"/>
      <protection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0" fillId="0" borderId="18" xfId="0" applyFont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50" xfId="0" applyNumberFormat="1" applyFont="1" applyFill="1" applyBorder="1" applyAlignment="1" applyProtection="1">
      <alignment vertical="center" wrapText="1"/>
      <protection/>
    </xf>
    <xf numFmtId="3" fontId="21" fillId="0" borderId="16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8" fillId="0" borderId="52" xfId="0" applyNumberFormat="1" applyFont="1" applyFill="1" applyBorder="1" applyAlignment="1" applyProtection="1">
      <alignment vertical="center"/>
      <protection/>
    </xf>
    <xf numFmtId="0" fontId="20" fillId="0" borderId="53" xfId="0" applyFont="1" applyBorder="1" applyAlignment="1">
      <alignment vertical="center" wrapText="1"/>
    </xf>
    <xf numFmtId="3" fontId="22" fillId="0" borderId="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49" fontId="19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vertical="center" wrapText="1"/>
      <protection/>
    </xf>
    <xf numFmtId="3" fontId="19" fillId="0" borderId="9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0" fontId="19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vertical="center" wrapText="1"/>
      <protection/>
    </xf>
    <xf numFmtId="3" fontId="19" fillId="0" borderId="6" xfId="0" applyNumberFormat="1" applyFont="1" applyBorder="1" applyAlignment="1">
      <alignment vertical="center"/>
    </xf>
    <xf numFmtId="3" fontId="19" fillId="0" borderId="54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Continuous" vertical="center" wrapText="1"/>
    </xf>
    <xf numFmtId="0" fontId="34" fillId="0" borderId="50" xfId="0" applyFont="1" applyBorder="1" applyAlignment="1">
      <alignment horizontal="centerContinuous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9" xfId="0" applyNumberFormat="1" applyFont="1" applyFill="1" applyBorder="1" applyAlignment="1" applyProtection="1">
      <alignment vertical="center" wrapText="1"/>
      <protection locked="0"/>
    </xf>
    <xf numFmtId="164" fontId="29" fillId="0" borderId="9" xfId="0" applyNumberFormat="1" applyFont="1" applyFill="1" applyBorder="1" applyAlignment="1" applyProtection="1">
      <alignment horizontal="center" vertical="center"/>
      <protection locked="0"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" xfId="0" applyNumberFormat="1" applyFont="1" applyFill="1" applyBorder="1" applyAlignment="1" applyProtection="1">
      <alignment vertical="center" wrapText="1"/>
      <protection locked="0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5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6" xfId="0" applyNumberFormat="1" applyFont="1" applyFill="1" applyBorder="1" applyAlignment="1" applyProtection="1">
      <alignment vertical="center" wrapText="1"/>
      <protection locked="0"/>
    </xf>
    <xf numFmtId="164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28" fillId="0" borderId="35" xfId="0" applyNumberFormat="1" applyFont="1" applyFill="1" applyBorder="1" applyAlignment="1" applyProtection="1">
      <alignment vertical="center"/>
      <protection locked="0"/>
    </xf>
    <xf numFmtId="3" fontId="28" fillId="0" borderId="32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1">
      <selection activeCell="C16" sqref="C1:C16384"/>
    </sheetView>
  </sheetViews>
  <sheetFormatPr defaultColWidth="9.00390625" defaultRowHeight="12.75"/>
  <cols>
    <col min="1" max="1" width="4.00390625" style="106" customWidth="1"/>
    <col min="2" max="2" width="7.75390625" style="106" customWidth="1"/>
    <col min="3" max="3" width="47.875" style="106" customWidth="1"/>
    <col min="4" max="5" width="12.75390625" style="106" customWidth="1"/>
    <col min="6" max="16384" width="9.125" style="106" customWidth="1"/>
  </cols>
  <sheetData>
    <row r="1" ht="12.75">
      <c r="D1" s="242" t="s">
        <v>76</v>
      </c>
    </row>
    <row r="2" ht="12.75">
      <c r="D2" s="22" t="s">
        <v>30</v>
      </c>
    </row>
    <row r="3" ht="12.75">
      <c r="D3" s="242" t="s">
        <v>12</v>
      </c>
    </row>
    <row r="4" ht="12.75">
      <c r="D4" s="22" t="s">
        <v>97</v>
      </c>
    </row>
    <row r="5" spans="3:5" s="243" customFormat="1" ht="57.75" customHeight="1">
      <c r="C5" s="244" t="s">
        <v>96</v>
      </c>
      <c r="D5" s="244"/>
      <c r="E5" s="244"/>
    </row>
    <row r="6" spans="3:5" s="243" customFormat="1" ht="16.5">
      <c r="C6" s="244" t="s">
        <v>77</v>
      </c>
      <c r="D6" s="244"/>
      <c r="E6" s="244"/>
    </row>
    <row r="7" spans="3:5" s="243" customFormat="1" ht="16.5">
      <c r="C7" s="244" t="s">
        <v>78</v>
      </c>
      <c r="D7" s="244"/>
      <c r="E7" s="244"/>
    </row>
    <row r="8" spans="3:5" s="243" customFormat="1" ht="15.75" customHeight="1">
      <c r="C8" s="244" t="s">
        <v>79</v>
      </c>
      <c r="D8" s="244"/>
      <c r="E8" s="244"/>
    </row>
    <row r="9" spans="3:5" s="243" customFormat="1" ht="24.75" customHeight="1" thickBot="1">
      <c r="C9" s="244"/>
      <c r="D9" s="244"/>
      <c r="E9" s="245" t="s">
        <v>10</v>
      </c>
    </row>
    <row r="10" spans="1:5" s="250" customFormat="1" ht="27" customHeight="1">
      <c r="A10" s="246" t="s">
        <v>80</v>
      </c>
      <c r="B10" s="247" t="s">
        <v>81</v>
      </c>
      <c r="C10" s="248" t="s">
        <v>82</v>
      </c>
      <c r="D10" s="284" t="s">
        <v>83</v>
      </c>
      <c r="E10" s="249"/>
    </row>
    <row r="11" spans="1:5" s="254" customFormat="1" ht="16.5" customHeight="1">
      <c r="A11" s="251"/>
      <c r="B11" s="252" t="s">
        <v>84</v>
      </c>
      <c r="C11" s="253"/>
      <c r="D11" s="282" t="s">
        <v>9</v>
      </c>
      <c r="E11" s="283" t="s">
        <v>6</v>
      </c>
    </row>
    <row r="12" spans="1:5" s="259" customFormat="1" ht="9.75" customHeight="1" thickBot="1">
      <c r="A12" s="255" t="s">
        <v>85</v>
      </c>
      <c r="B12" s="256">
        <v>2</v>
      </c>
      <c r="C12" s="256">
        <v>3</v>
      </c>
      <c r="D12" s="257">
        <v>4</v>
      </c>
      <c r="E12" s="258">
        <v>5</v>
      </c>
    </row>
    <row r="13" spans="1:5" s="265" customFormat="1" ht="39" customHeight="1" thickBot="1" thickTop="1">
      <c r="A13" s="260" t="s">
        <v>86</v>
      </c>
      <c r="B13" s="261" t="s">
        <v>87</v>
      </c>
      <c r="C13" s="262" t="s">
        <v>88</v>
      </c>
      <c r="D13" s="263">
        <f>D14</f>
        <v>5000</v>
      </c>
      <c r="E13" s="264">
        <f>E14</f>
        <v>5000</v>
      </c>
    </row>
    <row r="14" spans="1:5" s="265" customFormat="1" ht="24" customHeight="1" thickTop="1">
      <c r="A14" s="266" t="s">
        <v>89</v>
      </c>
      <c r="B14" s="267" t="s">
        <v>90</v>
      </c>
      <c r="C14" s="268"/>
      <c r="D14" s="269">
        <f>SUM(D15:D16)</f>
        <v>5000</v>
      </c>
      <c r="E14" s="270">
        <f>SUM(E15:E16)</f>
        <v>5000</v>
      </c>
    </row>
    <row r="15" spans="1:5" s="265" customFormat="1" ht="57" customHeight="1">
      <c r="A15" s="271"/>
      <c r="B15" s="272" t="s">
        <v>91</v>
      </c>
      <c r="C15" s="273" t="s">
        <v>92</v>
      </c>
      <c r="D15" s="274">
        <v>5000</v>
      </c>
      <c r="E15" s="275"/>
    </row>
    <row r="16" spans="1:5" s="265" customFormat="1" ht="63" customHeight="1" thickBot="1">
      <c r="A16" s="266"/>
      <c r="B16" s="276">
        <v>2450</v>
      </c>
      <c r="C16" s="277" t="s">
        <v>93</v>
      </c>
      <c r="D16" s="278"/>
      <c r="E16" s="279">
        <v>5000</v>
      </c>
    </row>
    <row r="17" spans="1:5" s="265" customFormat="1" ht="38.25" customHeight="1" thickBot="1" thickTop="1">
      <c r="A17" s="260" t="s">
        <v>94</v>
      </c>
      <c r="B17" s="280" t="s">
        <v>95</v>
      </c>
      <c r="C17" s="281"/>
      <c r="D17" s="263">
        <f>D13</f>
        <v>5000</v>
      </c>
      <c r="E17" s="264">
        <f>E13</f>
        <v>5000</v>
      </c>
    </row>
    <row r="18" s="265" customFormat="1" ht="13.5" thickTop="1"/>
    <row r="19" s="265" customFormat="1" ht="12.75"/>
    <row r="20" s="265" customFormat="1" ht="12.75"/>
    <row r="21" s="265" customFormat="1" ht="12.75"/>
    <row r="22" s="265" customFormat="1" ht="12.75"/>
    <row r="23" s="265" customFormat="1" ht="12.75"/>
    <row r="24" s="265" customFormat="1" ht="12.75"/>
    <row r="25" s="265" customFormat="1" ht="12.75"/>
    <row r="26" s="265" customFormat="1" ht="12.75"/>
    <row r="27" s="265" customFormat="1" ht="12.75"/>
    <row r="28" s="265" customFormat="1" ht="12.75"/>
    <row r="29" s="265" customFormat="1" ht="12.75"/>
    <row r="30" s="265" customFormat="1" ht="12.75"/>
    <row r="31" s="265" customFormat="1" ht="12.75"/>
    <row r="32" s="265" customFormat="1" ht="12.75"/>
    <row r="33" s="265" customFormat="1" ht="12.75"/>
    <row r="34" s="265" customFormat="1" ht="12.75"/>
    <row r="35" s="265" customFormat="1" ht="12.75"/>
    <row r="36" s="265" customFormat="1" ht="12.75"/>
    <row r="37" s="265" customFormat="1" ht="12.75"/>
    <row r="38" s="265" customFormat="1" ht="12.75"/>
    <row r="39" s="265" customFormat="1" ht="12.75"/>
    <row r="40" s="265" customFormat="1" ht="12.75"/>
    <row r="41" s="265" customFormat="1" ht="12.75"/>
    <row r="42" s="265" customFormat="1" ht="12.75"/>
    <row r="43" s="265" customFormat="1" ht="12.75"/>
    <row r="44" s="265" customFormat="1" ht="12.75"/>
    <row r="45" s="265" customFormat="1" ht="12.75"/>
    <row r="46" s="265" customFormat="1" ht="12.75"/>
    <row r="47" s="265" customFormat="1" ht="12.75"/>
    <row r="48" s="265" customFormat="1" ht="12.75"/>
    <row r="49" s="265" customFormat="1" ht="12.75"/>
    <row r="50" s="265" customFormat="1" ht="12.75"/>
    <row r="51" s="265" customFormat="1" ht="12.75"/>
    <row r="52" s="265" customFormat="1" ht="12.75"/>
    <row r="53" s="265" customFormat="1" ht="12.75"/>
    <row r="54" s="265" customFormat="1" ht="12.75"/>
    <row r="55" s="265" customFormat="1" ht="12.75"/>
    <row r="56" s="265" customFormat="1" ht="12.75"/>
    <row r="57" s="265" customFormat="1" ht="12.75"/>
    <row r="58" s="265" customFormat="1" ht="12.75"/>
    <row r="59" s="265" customFormat="1" ht="12.75"/>
    <row r="60" s="265" customFormat="1" ht="12.75"/>
    <row r="61" s="265" customFormat="1" ht="12.75"/>
    <row r="62" s="265" customFormat="1" ht="12.75"/>
    <row r="63" s="265" customFormat="1" ht="12.75"/>
    <row r="64" s="265" customFormat="1" ht="12.75"/>
    <row r="65" s="265" customFormat="1" ht="12.75"/>
    <row r="66" s="265" customFormat="1" ht="12.75"/>
    <row r="67" s="265" customFormat="1" ht="12.75"/>
    <row r="68" s="265" customFormat="1" ht="12.75"/>
    <row r="69" s="265" customFormat="1" ht="12.75"/>
    <row r="70" s="265" customFormat="1" ht="12.75"/>
    <row r="71" s="265" customFormat="1" ht="12.75"/>
    <row r="72" s="265" customFormat="1" ht="12.75"/>
    <row r="73" s="265" customFormat="1" ht="12.75"/>
    <row r="74" s="265" customFormat="1" ht="12.75"/>
    <row r="75" s="265" customFormat="1" ht="12.75"/>
    <row r="76" s="265" customFormat="1" ht="12.75"/>
    <row r="77" s="265" customFormat="1" ht="12.75"/>
    <row r="78" s="265" customFormat="1" ht="12.75"/>
    <row r="79" s="265" customFormat="1" ht="12.75"/>
    <row r="80" s="265" customFormat="1" ht="12.75"/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7">
      <selection activeCell="B27" sqref="B1:B16384"/>
    </sheetView>
  </sheetViews>
  <sheetFormatPr defaultColWidth="9.00390625" defaultRowHeight="12.75"/>
  <cols>
    <col min="1" max="1" width="7.875" style="106" customWidth="1"/>
    <col min="2" max="2" width="48.25390625" style="106" customWidth="1"/>
    <col min="3" max="4" width="15.00390625" style="106" customWidth="1"/>
    <col min="5" max="16384" width="9.125" style="106" customWidth="1"/>
  </cols>
  <sheetData>
    <row r="1" ht="12.75">
      <c r="C1" s="10" t="s">
        <v>75</v>
      </c>
    </row>
    <row r="2" ht="14.25" customHeight="1">
      <c r="C2" s="22" t="s">
        <v>30</v>
      </c>
    </row>
    <row r="3" spans="1:4" ht="14.25" customHeight="1">
      <c r="A3" s="183"/>
      <c r="B3" s="183"/>
      <c r="C3" s="22" t="s">
        <v>12</v>
      </c>
      <c r="D3" s="184"/>
    </row>
    <row r="4" spans="1:4" ht="14.25" customHeight="1">
      <c r="A4" s="183"/>
      <c r="B4" s="183"/>
      <c r="C4" s="22" t="s">
        <v>97</v>
      </c>
      <c r="D4" s="184"/>
    </row>
    <row r="5" spans="1:4" ht="21.75" customHeight="1">
      <c r="A5" s="183"/>
      <c r="B5" s="183"/>
      <c r="C5" s="185"/>
      <c r="D5" s="184"/>
    </row>
    <row r="6" spans="1:4" ht="18.75">
      <c r="A6" s="183"/>
      <c r="B6" s="186" t="s">
        <v>54</v>
      </c>
      <c r="C6" s="186"/>
      <c r="D6" s="184"/>
    </row>
    <row r="7" spans="1:4" ht="18.75">
      <c r="A7" s="183"/>
      <c r="B7" s="186" t="s">
        <v>55</v>
      </c>
      <c r="C7" s="183"/>
      <c r="D7" s="184"/>
    </row>
    <row r="8" spans="1:4" ht="18.75">
      <c r="A8" s="183"/>
      <c r="B8" s="186" t="s">
        <v>73</v>
      </c>
      <c r="C8" s="183"/>
      <c r="D8" s="184"/>
    </row>
    <row r="9" spans="1:4" ht="18.75">
      <c r="A9" s="183"/>
      <c r="B9" s="186" t="s">
        <v>74</v>
      </c>
      <c r="C9" s="183"/>
      <c r="D9" s="184"/>
    </row>
    <row r="10" ht="26.25" customHeight="1" thickBot="1">
      <c r="D10" s="187" t="s">
        <v>10</v>
      </c>
    </row>
    <row r="11" spans="1:4" ht="36.75" customHeight="1" thickBot="1" thickTop="1">
      <c r="A11" s="188" t="s">
        <v>56</v>
      </c>
      <c r="B11" s="189" t="s">
        <v>57</v>
      </c>
      <c r="C11" s="189" t="s">
        <v>58</v>
      </c>
      <c r="D11" s="190" t="s">
        <v>59</v>
      </c>
    </row>
    <row r="12" spans="1:4" ht="14.25" customHeight="1" thickBot="1" thickTop="1">
      <c r="A12" s="191">
        <v>1</v>
      </c>
      <c r="B12" s="192">
        <v>2</v>
      </c>
      <c r="C12" s="192">
        <v>3</v>
      </c>
      <c r="D12" s="193">
        <v>4</v>
      </c>
    </row>
    <row r="13" spans="1:4" ht="45" customHeight="1" thickTop="1">
      <c r="A13" s="194">
        <v>9520</v>
      </c>
      <c r="B13" s="195" t="s">
        <v>98</v>
      </c>
      <c r="C13" s="196">
        <f>C16+C18</f>
        <v>30250000</v>
      </c>
      <c r="D13" s="197"/>
    </row>
    <row r="14" spans="1:4" ht="18.75" customHeight="1">
      <c r="A14" s="198"/>
      <c r="B14" s="199" t="s">
        <v>60</v>
      </c>
      <c r="C14" s="200"/>
      <c r="D14" s="197"/>
    </row>
    <row r="15" spans="1:4" ht="12" customHeight="1" hidden="1">
      <c r="A15" s="198"/>
      <c r="B15" s="199"/>
      <c r="C15" s="200"/>
      <c r="D15" s="197"/>
    </row>
    <row r="16" spans="1:4" s="241" customFormat="1" ht="28.5" customHeight="1">
      <c r="A16" s="240"/>
      <c r="B16" s="201" t="s">
        <v>61</v>
      </c>
      <c r="C16" s="202">
        <v>30000000</v>
      </c>
      <c r="D16" s="203"/>
    </row>
    <row r="17" spans="1:4" ht="4.5" customHeight="1">
      <c r="A17" s="198"/>
      <c r="B17" s="204"/>
      <c r="C17" s="205"/>
      <c r="D17" s="203"/>
    </row>
    <row r="18" spans="1:4" ht="20.25" customHeight="1">
      <c r="A18" s="198"/>
      <c r="B18" s="201" t="s">
        <v>62</v>
      </c>
      <c r="C18" s="202">
        <f>SUM(C19:C19)</f>
        <v>250000</v>
      </c>
      <c r="D18" s="203"/>
    </row>
    <row r="19" spans="1:4" s="239" customFormat="1" ht="26.25" customHeight="1">
      <c r="A19" s="236"/>
      <c r="B19" s="237" t="s">
        <v>63</v>
      </c>
      <c r="C19" s="238">
        <v>250000</v>
      </c>
      <c r="D19" s="233"/>
    </row>
    <row r="20" spans="1:4" ht="28.5" customHeight="1">
      <c r="A20" s="194">
        <v>9550</v>
      </c>
      <c r="B20" s="208" t="s">
        <v>64</v>
      </c>
      <c r="C20" s="209">
        <v>4627000</v>
      </c>
      <c r="D20" s="210"/>
    </row>
    <row r="21" spans="1:4" ht="16.5" customHeight="1">
      <c r="A21" s="198"/>
      <c r="B21" s="207"/>
      <c r="C21" s="206"/>
      <c r="D21" s="203"/>
    </row>
    <row r="22" spans="1:4" ht="15.75">
      <c r="A22" s="194">
        <v>992</v>
      </c>
      <c r="B22" s="208" t="s">
        <v>65</v>
      </c>
      <c r="C22" s="211"/>
      <c r="D22" s="212">
        <f>D24+D25+D26+D27</f>
        <v>12683700</v>
      </c>
    </row>
    <row r="23" spans="1:4" ht="15.75" customHeight="1">
      <c r="A23" s="198"/>
      <c r="B23" s="199" t="s">
        <v>60</v>
      </c>
      <c r="C23" s="211"/>
      <c r="D23" s="213"/>
    </row>
    <row r="24" spans="1:4" s="230" customFormat="1" ht="30.75" customHeight="1">
      <c r="A24" s="226"/>
      <c r="B24" s="227" t="s">
        <v>66</v>
      </c>
      <c r="C24" s="228"/>
      <c r="D24" s="229">
        <v>4178240</v>
      </c>
    </row>
    <row r="25" spans="1:4" s="230" customFormat="1" ht="32.25" customHeight="1">
      <c r="A25" s="226"/>
      <c r="B25" s="227" t="s">
        <v>67</v>
      </c>
      <c r="C25" s="228"/>
      <c r="D25" s="229">
        <v>6548860</v>
      </c>
    </row>
    <row r="26" spans="1:4" s="230" customFormat="1" ht="24.75" customHeight="1">
      <c r="A26" s="226"/>
      <c r="B26" s="231" t="s">
        <v>68</v>
      </c>
      <c r="C26" s="232"/>
      <c r="D26" s="233">
        <v>900000</v>
      </c>
    </row>
    <row r="27" spans="1:4" s="230" customFormat="1" ht="18.75" customHeight="1">
      <c r="A27" s="226"/>
      <c r="B27" s="231" t="s">
        <v>69</v>
      </c>
      <c r="C27" s="232"/>
      <c r="D27" s="233">
        <v>1056600</v>
      </c>
    </row>
    <row r="28" spans="1:4" ht="25.5" customHeight="1" thickBot="1">
      <c r="A28" s="194">
        <v>9940</v>
      </c>
      <c r="B28" s="208" t="s">
        <v>70</v>
      </c>
      <c r="C28" s="214"/>
      <c r="D28" s="215">
        <v>1413195</v>
      </c>
    </row>
    <row r="29" spans="1:4" s="235" customFormat="1" ht="21" customHeight="1" thickBot="1" thickTop="1">
      <c r="A29" s="234"/>
      <c r="B29" s="225" t="s">
        <v>71</v>
      </c>
      <c r="C29" s="216">
        <f>C20+C13+C21</f>
        <v>34877000</v>
      </c>
      <c r="D29" s="217">
        <f>D22+D28</f>
        <v>14096895</v>
      </c>
    </row>
    <row r="30" spans="1:4" s="235" customFormat="1" ht="27" customHeight="1" thickBot="1" thickTop="1">
      <c r="A30" s="234"/>
      <c r="B30" s="225" t="s">
        <v>72</v>
      </c>
      <c r="C30" s="218">
        <f>D29-C29</f>
        <v>-20780105</v>
      </c>
      <c r="D30" s="219"/>
    </row>
    <row r="31" spans="1:4" ht="16.5" thickTop="1">
      <c r="A31" s="220"/>
      <c r="B31" s="221"/>
      <c r="C31" s="222"/>
      <c r="D31" s="222"/>
    </row>
    <row r="32" spans="1:4" ht="15.75">
      <c r="A32" s="220"/>
      <c r="B32" s="221"/>
      <c r="C32" s="222"/>
      <c r="D32" s="222"/>
    </row>
    <row r="33" spans="1:4" ht="15.75">
      <c r="A33" s="220"/>
      <c r="B33" s="221"/>
      <c r="C33" s="222"/>
      <c r="D33" s="222"/>
    </row>
    <row r="34" spans="1:4" ht="15.75">
      <c r="A34" s="220"/>
      <c r="B34" s="221"/>
      <c r="C34" s="222"/>
      <c r="D34" s="222"/>
    </row>
    <row r="35" spans="1:4" ht="15.75">
      <c r="A35" s="220"/>
      <c r="B35" s="221"/>
      <c r="C35" s="222"/>
      <c r="D35" s="222"/>
    </row>
    <row r="36" spans="1:4" ht="15.75">
      <c r="A36" s="220"/>
      <c r="B36" s="221"/>
      <c r="C36" s="222"/>
      <c r="D36" s="222"/>
    </row>
    <row r="37" spans="1:4" ht="12.75">
      <c r="A37" s="220"/>
      <c r="B37" s="220"/>
      <c r="C37" s="223"/>
      <c r="D37" s="223"/>
    </row>
    <row r="38" spans="1:4" ht="12.75">
      <c r="A38" s="220"/>
      <c r="B38" s="220"/>
      <c r="C38" s="223"/>
      <c r="D38" s="223"/>
    </row>
    <row r="39" spans="1:4" ht="12.75">
      <c r="A39" s="220"/>
      <c r="B39" s="220"/>
      <c r="C39" s="223"/>
      <c r="D39" s="223"/>
    </row>
    <row r="40" spans="3:4" ht="12.75">
      <c r="C40" s="224"/>
      <c r="D40" s="224"/>
    </row>
    <row r="41" spans="3:4" ht="12.75">
      <c r="C41" s="224"/>
      <c r="D41" s="224"/>
    </row>
    <row r="42" spans="3:4" ht="12.75">
      <c r="C42" s="224"/>
      <c r="D42" s="224"/>
    </row>
    <row r="43" spans="3:4" ht="12.75">
      <c r="C43" s="224"/>
      <c r="D43" s="224"/>
    </row>
    <row r="44" spans="3:4" ht="12.75">
      <c r="C44" s="224"/>
      <c r="D44" s="224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0">
      <selection activeCell="D15" sqref="D15"/>
    </sheetView>
  </sheetViews>
  <sheetFormatPr defaultColWidth="9.00390625" defaultRowHeight="12.75"/>
  <cols>
    <col min="1" max="1" width="8.00390625" style="1" customWidth="1"/>
    <col min="2" max="2" width="33.625" style="1" customWidth="1"/>
    <col min="3" max="3" width="7.00390625" style="1" customWidth="1"/>
    <col min="4" max="5" width="18.00390625" style="1" customWidth="1"/>
    <col min="6" max="16384" width="10.00390625" style="1" customWidth="1"/>
  </cols>
  <sheetData>
    <row r="1" spans="4:5" s="11" customFormat="1" ht="15.75">
      <c r="D1" s="10" t="s">
        <v>25</v>
      </c>
      <c r="E1" s="10"/>
    </row>
    <row r="2" spans="1:5" s="11" customFormat="1" ht="13.5" customHeight="1">
      <c r="A2" s="27"/>
      <c r="B2" s="28"/>
      <c r="C2" s="8"/>
      <c r="D2" s="22" t="s">
        <v>30</v>
      </c>
      <c r="E2" s="22"/>
    </row>
    <row r="3" spans="1:5" s="11" customFormat="1" ht="14.25" customHeight="1">
      <c r="A3" s="27"/>
      <c r="B3" s="28"/>
      <c r="C3" s="8"/>
      <c r="D3" s="22" t="s">
        <v>12</v>
      </c>
      <c r="E3" s="22"/>
    </row>
    <row r="4" spans="1:5" s="11" customFormat="1" ht="13.5" customHeight="1">
      <c r="A4" s="27"/>
      <c r="B4" s="28"/>
      <c r="C4" s="43"/>
      <c r="D4" s="22" t="s">
        <v>97</v>
      </c>
      <c r="E4" s="22"/>
    </row>
    <row r="5" spans="1:5" s="11" customFormat="1" ht="15" customHeight="1" hidden="1">
      <c r="A5" s="27"/>
      <c r="B5" s="28"/>
      <c r="C5" s="43"/>
      <c r="D5" s="43"/>
      <c r="E5" s="22"/>
    </row>
    <row r="6" spans="1:5" s="11" customFormat="1" ht="15" customHeight="1">
      <c r="A6" s="27"/>
      <c r="B6" s="28"/>
      <c r="C6" s="43"/>
      <c r="D6" s="43"/>
      <c r="E6" s="22"/>
    </row>
    <row r="7" spans="1:5" s="11" customFormat="1" ht="81.75" customHeight="1">
      <c r="A7" s="6" t="s">
        <v>46</v>
      </c>
      <c r="B7" s="7"/>
      <c r="C7" s="8"/>
      <c r="D7" s="8"/>
      <c r="E7" s="9"/>
    </row>
    <row r="8" spans="1:5" s="11" customFormat="1" ht="13.5" customHeight="1" thickBot="1">
      <c r="A8" s="6"/>
      <c r="B8" s="7"/>
      <c r="C8" s="8"/>
      <c r="D8" s="8"/>
      <c r="E8" s="9" t="s">
        <v>10</v>
      </c>
    </row>
    <row r="9" spans="1:5" s="12" customFormat="1" ht="25.5">
      <c r="A9" s="17" t="s">
        <v>0</v>
      </c>
      <c r="B9" s="32" t="s">
        <v>1</v>
      </c>
      <c r="C9" s="18" t="s">
        <v>2</v>
      </c>
      <c r="D9" s="156" t="s">
        <v>14</v>
      </c>
      <c r="E9" s="56" t="s">
        <v>3</v>
      </c>
    </row>
    <row r="10" spans="1:5" s="12" customFormat="1" ht="14.25" customHeight="1">
      <c r="A10" s="13" t="s">
        <v>4</v>
      </c>
      <c r="B10" s="14"/>
      <c r="C10" s="15" t="s">
        <v>5</v>
      </c>
      <c r="D10" s="157" t="s">
        <v>9</v>
      </c>
      <c r="E10" s="38" t="s">
        <v>9</v>
      </c>
    </row>
    <row r="11" spans="1:5" s="21" customFormat="1" ht="12" thickBot="1">
      <c r="A11" s="30">
        <v>1</v>
      </c>
      <c r="B11" s="31">
        <v>2</v>
      </c>
      <c r="C11" s="31">
        <v>3</v>
      </c>
      <c r="D11" s="123">
        <v>4</v>
      </c>
      <c r="E11" s="39">
        <v>5</v>
      </c>
    </row>
    <row r="12" spans="1:5" s="37" customFormat="1" ht="61.5" customHeight="1" thickBot="1" thickTop="1">
      <c r="A12" s="50">
        <v>754</v>
      </c>
      <c r="B12" s="51" t="s">
        <v>28</v>
      </c>
      <c r="C12" s="52" t="s">
        <v>29</v>
      </c>
      <c r="D12" s="72">
        <f>SUM(D13)</f>
        <v>2100</v>
      </c>
      <c r="E12" s="46">
        <f>SUM(E13)</f>
        <v>2100</v>
      </c>
    </row>
    <row r="13" spans="1:5" s="37" customFormat="1" ht="26.25" customHeight="1" thickTop="1">
      <c r="A13" s="34">
        <v>75414</v>
      </c>
      <c r="B13" s="35" t="s">
        <v>41</v>
      </c>
      <c r="C13" s="36"/>
      <c r="D13" s="158">
        <f>SUM(D14:D14)</f>
        <v>2100</v>
      </c>
      <c r="E13" s="71">
        <f>SUM(E14:E15)</f>
        <v>2100</v>
      </c>
    </row>
    <row r="14" spans="1:5" s="37" customFormat="1" ht="78" customHeight="1">
      <c r="A14" s="115" t="s">
        <v>44</v>
      </c>
      <c r="B14" s="155" t="s">
        <v>45</v>
      </c>
      <c r="C14" s="23"/>
      <c r="D14" s="159">
        <v>2100</v>
      </c>
      <c r="E14" s="49"/>
    </row>
    <row r="15" spans="1:5" s="37" customFormat="1" ht="32.25" customHeight="1" thickBot="1">
      <c r="A15" s="76" t="s">
        <v>42</v>
      </c>
      <c r="B15" s="73" t="s">
        <v>43</v>
      </c>
      <c r="C15" s="23"/>
      <c r="D15" s="159"/>
      <c r="E15" s="49">
        <v>2100</v>
      </c>
    </row>
    <row r="16" spans="1:5" s="24" customFormat="1" ht="23.25" customHeight="1" thickBot="1" thickTop="1">
      <c r="A16" s="57"/>
      <c r="B16" s="58" t="s">
        <v>8</v>
      </c>
      <c r="C16" s="154"/>
      <c r="D16" s="160">
        <f>D12</f>
        <v>2100</v>
      </c>
      <c r="E16" s="40">
        <f>E12</f>
        <v>2100</v>
      </c>
    </row>
    <row r="17" ht="16.5" thickTop="1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9">
      <selection activeCell="D20" sqref="D20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6" width="14.00390625" style="1" customWidth="1"/>
    <col min="7" max="16384" width="10.00390625" style="1" customWidth="1"/>
  </cols>
  <sheetData>
    <row r="1" spans="3:5" ht="15.75">
      <c r="C1" s="10"/>
      <c r="D1" s="10"/>
      <c r="E1" s="10" t="s">
        <v>13</v>
      </c>
    </row>
    <row r="2" spans="1:5" ht="14.25" customHeight="1">
      <c r="A2" s="3"/>
      <c r="B2" s="4"/>
      <c r="C2" s="22"/>
      <c r="D2" s="22"/>
      <c r="E2" s="22" t="s">
        <v>30</v>
      </c>
    </row>
    <row r="3" spans="1:5" ht="13.5" customHeight="1">
      <c r="A3" s="3"/>
      <c r="B3" s="4"/>
      <c r="C3" s="22"/>
      <c r="D3" s="22"/>
      <c r="E3" s="22" t="s">
        <v>12</v>
      </c>
    </row>
    <row r="4" spans="1:5" ht="15" customHeight="1">
      <c r="A4" s="3"/>
      <c r="B4" s="4"/>
      <c r="C4" s="22"/>
      <c r="D4" s="22"/>
      <c r="E4" s="22" t="s">
        <v>97</v>
      </c>
    </row>
    <row r="5" spans="1:5" ht="14.25" customHeight="1">
      <c r="A5" s="3"/>
      <c r="B5" s="4"/>
      <c r="C5" s="22"/>
      <c r="D5" s="22"/>
      <c r="E5" s="5"/>
    </row>
    <row r="6" spans="1:6" s="11" customFormat="1" ht="60.75" customHeight="1">
      <c r="A6" s="6" t="s">
        <v>47</v>
      </c>
      <c r="B6" s="7"/>
      <c r="C6" s="8"/>
      <c r="D6" s="8"/>
      <c r="E6" s="8"/>
      <c r="F6" s="8"/>
    </row>
    <row r="7" spans="1:6" s="11" customFormat="1" ht="22.5" customHeight="1" thickBot="1">
      <c r="A7" s="6"/>
      <c r="B7" s="7"/>
      <c r="C7" s="8"/>
      <c r="D7" s="8"/>
      <c r="E7" s="8"/>
      <c r="F7" s="109" t="s">
        <v>10</v>
      </c>
    </row>
    <row r="8" spans="1:6" s="12" customFormat="1" ht="26.25" customHeight="1">
      <c r="A8" s="25" t="s">
        <v>0</v>
      </c>
      <c r="B8" s="32" t="s">
        <v>1</v>
      </c>
      <c r="C8" s="18" t="s">
        <v>2</v>
      </c>
      <c r="D8" s="161" t="s">
        <v>14</v>
      </c>
      <c r="E8" s="56" t="s">
        <v>3</v>
      </c>
      <c r="F8" s="44"/>
    </row>
    <row r="9" spans="1:6" s="12" customFormat="1" ht="17.25" customHeight="1">
      <c r="A9" s="26" t="s">
        <v>4</v>
      </c>
      <c r="B9" s="14"/>
      <c r="C9" s="15" t="s">
        <v>5</v>
      </c>
      <c r="D9" s="157" t="s">
        <v>6</v>
      </c>
      <c r="E9" s="66" t="s">
        <v>9</v>
      </c>
      <c r="F9" s="38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123">
        <v>4</v>
      </c>
      <c r="E10" s="107">
        <v>5</v>
      </c>
      <c r="F10" s="39">
        <v>6</v>
      </c>
    </row>
    <row r="11" spans="1:6" s="21" customFormat="1" ht="35.25" customHeight="1" thickBot="1" thickTop="1">
      <c r="A11" s="50">
        <v>754</v>
      </c>
      <c r="B11" s="51" t="s">
        <v>28</v>
      </c>
      <c r="C11" s="52" t="s">
        <v>29</v>
      </c>
      <c r="D11" s="72">
        <f>D12+D15</f>
        <v>2100</v>
      </c>
      <c r="E11" s="67">
        <f>SUM(E12+E15)</f>
        <v>24000</v>
      </c>
      <c r="F11" s="46">
        <f>SUM(F12+F15)</f>
        <v>26100</v>
      </c>
    </row>
    <row r="12" spans="1:6" s="21" customFormat="1" ht="20.25" customHeight="1" thickTop="1">
      <c r="A12" s="34">
        <v>75405</v>
      </c>
      <c r="B12" s="35" t="s">
        <v>31</v>
      </c>
      <c r="C12" s="118"/>
      <c r="D12" s="165"/>
      <c r="E12" s="120">
        <f>SUM(E13:E14)</f>
        <v>24000</v>
      </c>
      <c r="F12" s="121">
        <f>SUM(F13:F14)</f>
        <v>24000</v>
      </c>
    </row>
    <row r="13" spans="1:6" s="2" customFormat="1" ht="15" customHeight="1">
      <c r="A13" s="76" t="s">
        <v>17</v>
      </c>
      <c r="B13" s="73" t="s">
        <v>18</v>
      </c>
      <c r="C13" s="23"/>
      <c r="D13" s="75"/>
      <c r="E13" s="69">
        <v>24000</v>
      </c>
      <c r="F13" s="41"/>
    </row>
    <row r="14" spans="1:6" s="2" customFormat="1" ht="15" customHeight="1">
      <c r="A14" s="124">
        <v>4250</v>
      </c>
      <c r="B14" s="126" t="s">
        <v>32</v>
      </c>
      <c r="C14" s="125"/>
      <c r="D14" s="75"/>
      <c r="E14" s="69"/>
      <c r="F14" s="41">
        <v>24000</v>
      </c>
    </row>
    <row r="15" spans="1:6" s="2" customFormat="1" ht="18" customHeight="1">
      <c r="A15" s="34">
        <v>75414</v>
      </c>
      <c r="B15" s="35" t="s">
        <v>41</v>
      </c>
      <c r="C15" s="162"/>
      <c r="D15" s="78">
        <f>SUM(D16:D17)</f>
        <v>2100</v>
      </c>
      <c r="E15" s="151"/>
      <c r="F15" s="47">
        <f>SUM(F16:F17)</f>
        <v>2100</v>
      </c>
    </row>
    <row r="16" spans="1:6" s="2" customFormat="1" ht="44.25" customHeight="1">
      <c r="A16" s="163" t="s">
        <v>48</v>
      </c>
      <c r="B16" s="164" t="s">
        <v>49</v>
      </c>
      <c r="C16" s="125"/>
      <c r="D16" s="75">
        <v>2100</v>
      </c>
      <c r="E16" s="69"/>
      <c r="F16" s="41"/>
    </row>
    <row r="17" spans="1:6" s="2" customFormat="1" ht="17.25" customHeight="1" thickBot="1">
      <c r="A17" s="124">
        <v>4210</v>
      </c>
      <c r="B17" s="126" t="s">
        <v>18</v>
      </c>
      <c r="C17" s="125"/>
      <c r="D17" s="75"/>
      <c r="E17" s="69"/>
      <c r="F17" s="41">
        <v>2100</v>
      </c>
    </row>
    <row r="18" spans="1:6" s="33" customFormat="1" ht="19.5" customHeight="1" thickBot="1" thickTop="1">
      <c r="A18" s="50">
        <v>801</v>
      </c>
      <c r="B18" s="51" t="s">
        <v>99</v>
      </c>
      <c r="C18" s="77" t="s">
        <v>100</v>
      </c>
      <c r="D18" s="179"/>
      <c r="E18" s="67">
        <f>E19+E25+E28</f>
        <v>70410</v>
      </c>
      <c r="F18" s="46">
        <f>F19+F25+F28</f>
        <v>22530</v>
      </c>
    </row>
    <row r="19" spans="1:6" s="33" customFormat="1" ht="19.5" customHeight="1" thickTop="1">
      <c r="A19" s="34">
        <v>80120</v>
      </c>
      <c r="B19" s="35" t="s">
        <v>103</v>
      </c>
      <c r="C19" s="36"/>
      <c r="D19" s="180"/>
      <c r="E19" s="68">
        <f>SUM(E20:E24)</f>
        <v>6000</v>
      </c>
      <c r="F19" s="47">
        <f>SUM(F20:F24)</f>
        <v>10530</v>
      </c>
    </row>
    <row r="20" spans="1:6" s="33" customFormat="1" ht="15" customHeight="1">
      <c r="A20" s="112">
        <v>4010</v>
      </c>
      <c r="B20" s="65" t="s">
        <v>23</v>
      </c>
      <c r="C20" s="64"/>
      <c r="D20" s="182"/>
      <c r="E20" s="69"/>
      <c r="F20" s="41">
        <v>4120</v>
      </c>
    </row>
    <row r="21" spans="1:6" s="33" customFormat="1" ht="15" customHeight="1">
      <c r="A21" s="63">
        <v>4110</v>
      </c>
      <c r="B21" s="65" t="s">
        <v>19</v>
      </c>
      <c r="C21" s="117"/>
      <c r="D21" s="182"/>
      <c r="E21" s="177"/>
      <c r="F21" s="41">
        <v>360</v>
      </c>
    </row>
    <row r="22" spans="1:6" s="33" customFormat="1" ht="15" customHeight="1">
      <c r="A22" s="63">
        <v>4120</v>
      </c>
      <c r="B22" s="65" t="s">
        <v>20</v>
      </c>
      <c r="C22" s="117"/>
      <c r="D22" s="182"/>
      <c r="E22" s="177"/>
      <c r="F22" s="41">
        <v>50</v>
      </c>
    </row>
    <row r="23" spans="1:6" s="2" customFormat="1" ht="15" customHeight="1">
      <c r="A23" s="63">
        <v>4270</v>
      </c>
      <c r="B23" s="65" t="s">
        <v>21</v>
      </c>
      <c r="C23" s="288"/>
      <c r="D23" s="181"/>
      <c r="E23" s="69"/>
      <c r="F23" s="41">
        <v>6000</v>
      </c>
    </row>
    <row r="24" spans="1:6" s="2" customFormat="1" ht="15" customHeight="1">
      <c r="A24" s="63">
        <v>4300</v>
      </c>
      <c r="B24" s="65" t="s">
        <v>11</v>
      </c>
      <c r="C24" s="288"/>
      <c r="D24" s="181"/>
      <c r="E24" s="69">
        <v>6000</v>
      </c>
      <c r="F24" s="41"/>
    </row>
    <row r="25" spans="1:6" s="33" customFormat="1" ht="20.25" customHeight="1">
      <c r="A25" s="34">
        <v>8130</v>
      </c>
      <c r="B25" s="35" t="s">
        <v>104</v>
      </c>
      <c r="C25" s="36"/>
      <c r="D25" s="180"/>
      <c r="E25" s="68">
        <f>SUM(E26:E27)</f>
        <v>12000</v>
      </c>
      <c r="F25" s="47">
        <f>SUM(F26:F27)</f>
        <v>12000</v>
      </c>
    </row>
    <row r="26" spans="1:6" s="33" customFormat="1" ht="15" customHeight="1">
      <c r="A26" s="112">
        <v>4010</v>
      </c>
      <c r="B26" s="65" t="s">
        <v>23</v>
      </c>
      <c r="C26" s="64"/>
      <c r="D26" s="182"/>
      <c r="E26" s="69">
        <v>12000</v>
      </c>
      <c r="F26" s="41"/>
    </row>
    <row r="27" spans="1:6" s="33" customFormat="1" ht="15" customHeight="1">
      <c r="A27" s="63">
        <v>4270</v>
      </c>
      <c r="B27" s="65" t="s">
        <v>21</v>
      </c>
      <c r="C27" s="117"/>
      <c r="D27" s="182"/>
      <c r="E27" s="177"/>
      <c r="F27" s="41">
        <v>12000</v>
      </c>
    </row>
    <row r="28" spans="1:6" s="33" customFormat="1" ht="20.25" customHeight="1">
      <c r="A28" s="34">
        <v>80195</v>
      </c>
      <c r="B28" s="35" t="s">
        <v>7</v>
      </c>
      <c r="C28" s="36"/>
      <c r="D28" s="180"/>
      <c r="E28" s="68">
        <f>SUM(E29:E30)</f>
        <v>52410</v>
      </c>
      <c r="F28" s="47"/>
    </row>
    <row r="29" spans="1:6" s="33" customFormat="1" ht="27.75" customHeight="1">
      <c r="A29" s="112">
        <v>4010</v>
      </c>
      <c r="B29" s="65" t="s">
        <v>101</v>
      </c>
      <c r="C29" s="64"/>
      <c r="D29" s="182"/>
      <c r="E29" s="69">
        <v>2410</v>
      </c>
      <c r="F29" s="287"/>
    </row>
    <row r="30" spans="1:6" s="33" customFormat="1" ht="30" customHeight="1" thickBot="1">
      <c r="A30" s="112">
        <v>4300</v>
      </c>
      <c r="B30" s="65" t="s">
        <v>102</v>
      </c>
      <c r="C30" s="23"/>
      <c r="D30" s="181"/>
      <c r="E30" s="69">
        <v>50000</v>
      </c>
      <c r="F30" s="41"/>
    </row>
    <row r="31" spans="1:6" s="33" customFormat="1" ht="21.75" customHeight="1" thickBot="1" thickTop="1">
      <c r="A31" s="50">
        <v>852</v>
      </c>
      <c r="B31" s="51" t="s">
        <v>22</v>
      </c>
      <c r="C31" s="52" t="s">
        <v>33</v>
      </c>
      <c r="D31" s="72"/>
      <c r="E31" s="67">
        <f>SUM(E32)</f>
        <v>2860</v>
      </c>
      <c r="F31" s="53"/>
    </row>
    <row r="32" spans="1:6" s="33" customFormat="1" ht="18.75" customHeight="1" thickTop="1">
      <c r="A32" s="34">
        <v>85201</v>
      </c>
      <c r="B32" s="35" t="s">
        <v>34</v>
      </c>
      <c r="C32" s="36"/>
      <c r="D32" s="74"/>
      <c r="E32" s="68">
        <f>SUM(E33:E33)</f>
        <v>2860</v>
      </c>
      <c r="F32" s="47"/>
    </row>
    <row r="33" spans="1:6" s="33" customFormat="1" ht="21" customHeight="1" thickBot="1">
      <c r="A33" s="63">
        <v>4300</v>
      </c>
      <c r="B33" s="65" t="s">
        <v>11</v>
      </c>
      <c r="C33" s="64"/>
      <c r="D33" s="119"/>
      <c r="E33" s="69">
        <v>2860</v>
      </c>
      <c r="F33" s="41"/>
    </row>
    <row r="34" spans="1:6" s="111" customFormat="1" ht="19.5" customHeight="1" thickBot="1" thickTop="1">
      <c r="A34" s="54"/>
      <c r="B34" s="55" t="s">
        <v>8</v>
      </c>
      <c r="C34" s="62"/>
      <c r="D34" s="166">
        <f>D31+D11+D18</f>
        <v>2100</v>
      </c>
      <c r="E34" s="152">
        <f>E31+E11+E18</f>
        <v>97270</v>
      </c>
      <c r="F34" s="110">
        <f>F31+F11+F18</f>
        <v>48630</v>
      </c>
    </row>
    <row r="35" spans="1:6" s="149" customFormat="1" ht="21" customHeight="1" thickBot="1" thickTop="1">
      <c r="A35" s="144"/>
      <c r="B35" s="61" t="s">
        <v>16</v>
      </c>
      <c r="C35" s="146"/>
      <c r="D35" s="150"/>
      <c r="E35" s="153">
        <f>F34-E34</f>
        <v>-48640</v>
      </c>
      <c r="F35" s="148"/>
    </row>
    <row r="36" ht="16.5" thickTop="1"/>
  </sheetData>
  <printOptions horizontalCentered="1"/>
  <pageMargins left="0" right="0" top="0.98425196850393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C25" sqref="C25"/>
    </sheetView>
  </sheetViews>
  <sheetFormatPr defaultColWidth="9.00390625" defaultRowHeight="12.75"/>
  <cols>
    <col min="1" max="1" width="8.00390625" style="79" customWidth="1"/>
    <col min="2" max="2" width="34.375" style="79" customWidth="1"/>
    <col min="3" max="3" width="6.875" style="79" customWidth="1"/>
    <col min="4" max="5" width="16.375" style="79" customWidth="1"/>
    <col min="6" max="16384" width="10.00390625" style="79" customWidth="1"/>
  </cols>
  <sheetData>
    <row r="1" spans="4:6" ht="15.75">
      <c r="D1" s="10" t="s">
        <v>15</v>
      </c>
      <c r="E1" s="10"/>
      <c r="F1" s="80"/>
    </row>
    <row r="2" spans="1:6" ht="14.25" customHeight="1">
      <c r="A2" s="81"/>
      <c r="B2" s="82"/>
      <c r="C2" s="83"/>
      <c r="D2" s="22" t="s">
        <v>30</v>
      </c>
      <c r="E2" s="22"/>
      <c r="F2" s="80"/>
    </row>
    <row r="3" spans="1:6" ht="14.25" customHeight="1">
      <c r="A3" s="81"/>
      <c r="B3" s="82"/>
      <c r="C3" s="83"/>
      <c r="D3" s="22" t="s">
        <v>12</v>
      </c>
      <c r="E3" s="22"/>
      <c r="F3" s="80"/>
    </row>
    <row r="4" spans="1:6" ht="13.5" customHeight="1">
      <c r="A4" s="81"/>
      <c r="B4" s="82"/>
      <c r="C4" s="83"/>
      <c r="D4" s="22" t="s">
        <v>97</v>
      </c>
      <c r="E4" s="22"/>
      <c r="F4" s="80"/>
    </row>
    <row r="5" spans="1:6" ht="15" customHeight="1">
      <c r="A5" s="81"/>
      <c r="B5" s="82"/>
      <c r="C5" s="83"/>
      <c r="D5" s="84"/>
      <c r="E5" s="84"/>
      <c r="F5" s="80"/>
    </row>
    <row r="6" spans="1:6" s="90" customFormat="1" ht="76.5" customHeight="1">
      <c r="A6" s="85" t="s">
        <v>40</v>
      </c>
      <c r="B6" s="86"/>
      <c r="C6" s="87"/>
      <c r="D6" s="88"/>
      <c r="E6" s="88"/>
      <c r="F6" s="89"/>
    </row>
    <row r="7" spans="1:6" s="90" customFormat="1" ht="2.25" customHeight="1" hidden="1" thickBot="1">
      <c r="A7" s="85"/>
      <c r="B7" s="86"/>
      <c r="C7" s="87"/>
      <c r="D7" s="88"/>
      <c r="E7" s="88"/>
      <c r="F7" s="89"/>
    </row>
    <row r="8" spans="1:6" s="90" customFormat="1" ht="16.5" customHeight="1" thickBot="1">
      <c r="A8" s="85"/>
      <c r="B8" s="86"/>
      <c r="C8" s="87"/>
      <c r="D8" s="88"/>
      <c r="E8" s="88" t="s">
        <v>10</v>
      </c>
      <c r="F8" s="89"/>
    </row>
    <row r="9" spans="1:5" s="94" customFormat="1" ht="28.5" customHeight="1">
      <c r="A9" s="91" t="s">
        <v>0</v>
      </c>
      <c r="B9" s="92" t="s">
        <v>1</v>
      </c>
      <c r="C9" s="137" t="s">
        <v>2</v>
      </c>
      <c r="D9" s="131" t="s">
        <v>3</v>
      </c>
      <c r="E9" s="93"/>
    </row>
    <row r="10" spans="1:5" s="97" customFormat="1" ht="13.5" customHeight="1">
      <c r="A10" s="95" t="s">
        <v>4</v>
      </c>
      <c r="B10" s="96"/>
      <c r="C10" s="138" t="s">
        <v>5</v>
      </c>
      <c r="D10" s="132" t="s">
        <v>9</v>
      </c>
      <c r="E10" s="127" t="s">
        <v>6</v>
      </c>
    </row>
    <row r="11" spans="1:5" s="100" customFormat="1" ht="12.75" customHeight="1" thickBot="1">
      <c r="A11" s="98">
        <v>1</v>
      </c>
      <c r="B11" s="99">
        <v>2</v>
      </c>
      <c r="C11" s="99">
        <v>3</v>
      </c>
      <c r="D11" s="133">
        <v>4</v>
      </c>
      <c r="E11" s="128">
        <v>5</v>
      </c>
    </row>
    <row r="12" spans="1:5" s="101" customFormat="1" ht="24" customHeight="1" thickBot="1" thickTop="1">
      <c r="A12" s="50">
        <v>852</v>
      </c>
      <c r="B12" s="51" t="s">
        <v>22</v>
      </c>
      <c r="C12" s="52" t="s">
        <v>33</v>
      </c>
      <c r="D12" s="134">
        <f>D13</f>
        <v>26972</v>
      </c>
      <c r="E12" s="129">
        <f>E13</f>
        <v>26972</v>
      </c>
    </row>
    <row r="13" spans="1:5" s="101" customFormat="1" ht="21" customHeight="1" thickTop="1">
      <c r="A13" s="34">
        <v>85203</v>
      </c>
      <c r="B13" s="35" t="s">
        <v>35</v>
      </c>
      <c r="C13" s="36"/>
      <c r="D13" s="68">
        <f>SUM(D14:D19)</f>
        <v>26972</v>
      </c>
      <c r="E13" s="71">
        <f>SUM(E14:E19)</f>
        <v>26972</v>
      </c>
    </row>
    <row r="14" spans="1:5" s="101" customFormat="1" ht="16.5" customHeight="1">
      <c r="A14" s="115" t="s">
        <v>27</v>
      </c>
      <c r="B14" s="65" t="s">
        <v>23</v>
      </c>
      <c r="C14" s="117"/>
      <c r="D14" s="69">
        <v>21000</v>
      </c>
      <c r="E14" s="143"/>
    </row>
    <row r="15" spans="1:5" s="101" customFormat="1" ht="16.5" customHeight="1">
      <c r="A15" s="63">
        <v>4110</v>
      </c>
      <c r="B15" s="65" t="s">
        <v>19</v>
      </c>
      <c r="C15" s="117"/>
      <c r="D15" s="69">
        <v>5272</v>
      </c>
      <c r="E15" s="143"/>
    </row>
    <row r="16" spans="1:5" s="101" customFormat="1" ht="16.5" customHeight="1">
      <c r="A16" s="63">
        <v>4120</v>
      </c>
      <c r="B16" s="65" t="s">
        <v>20</v>
      </c>
      <c r="C16" s="117"/>
      <c r="D16" s="69">
        <v>700</v>
      </c>
      <c r="E16" s="143"/>
    </row>
    <row r="17" spans="1:5" s="102" customFormat="1" ht="16.5" customHeight="1">
      <c r="A17" s="115" t="s">
        <v>17</v>
      </c>
      <c r="B17" s="65" t="s">
        <v>18</v>
      </c>
      <c r="C17" s="139"/>
      <c r="D17" s="108"/>
      <c r="E17" s="49">
        <v>11172</v>
      </c>
    </row>
    <row r="18" spans="1:5" s="102" customFormat="1" ht="16.5" customHeight="1">
      <c r="A18" s="63">
        <v>4260</v>
      </c>
      <c r="B18" s="65" t="s">
        <v>24</v>
      </c>
      <c r="C18" s="142"/>
      <c r="D18" s="69"/>
      <c r="E18" s="41">
        <v>5800</v>
      </c>
    </row>
    <row r="19" spans="1:5" s="102" customFormat="1" ht="16.5" customHeight="1" thickBot="1">
      <c r="A19" s="112">
        <v>4300</v>
      </c>
      <c r="B19" s="113" t="s">
        <v>11</v>
      </c>
      <c r="C19" s="140"/>
      <c r="D19" s="135"/>
      <c r="E19" s="122">
        <v>10000</v>
      </c>
    </row>
    <row r="20" spans="1:5" s="102" customFormat="1" ht="33.75" customHeight="1" thickBot="1" thickTop="1">
      <c r="A20" s="50">
        <v>900</v>
      </c>
      <c r="B20" s="168" t="s">
        <v>50</v>
      </c>
      <c r="C20" s="167" t="s">
        <v>53</v>
      </c>
      <c r="D20" s="176">
        <f>SUM(D21)</f>
        <v>417255</v>
      </c>
      <c r="E20" s="122"/>
    </row>
    <row r="21" spans="1:5" s="102" customFormat="1" ht="20.25" customHeight="1" thickTop="1">
      <c r="A21" s="169" t="s">
        <v>51</v>
      </c>
      <c r="B21" s="35" t="s">
        <v>52</v>
      </c>
      <c r="C21" s="142"/>
      <c r="D21" s="177">
        <f>SUM(D22:D23)</f>
        <v>417255</v>
      </c>
      <c r="E21" s="41"/>
    </row>
    <row r="22" spans="1:5" s="102" customFormat="1" ht="16.5" customHeight="1">
      <c r="A22" s="170">
        <v>4260</v>
      </c>
      <c r="B22" s="174" t="s">
        <v>24</v>
      </c>
      <c r="C22" s="171"/>
      <c r="D22" s="172">
        <v>244484</v>
      </c>
      <c r="E22" s="173"/>
    </row>
    <row r="23" spans="1:5" s="102" customFormat="1" ht="22.5" customHeight="1" thickBot="1">
      <c r="A23" s="170">
        <v>4270</v>
      </c>
      <c r="B23" s="175" t="s">
        <v>21</v>
      </c>
      <c r="C23" s="167"/>
      <c r="D23" s="135">
        <v>172771</v>
      </c>
      <c r="E23" s="122"/>
    </row>
    <row r="24" spans="1:5" s="105" customFormat="1" ht="21.75" customHeight="1" thickBot="1" thickTop="1">
      <c r="A24" s="103"/>
      <c r="B24" s="104" t="s">
        <v>8</v>
      </c>
      <c r="C24" s="141"/>
      <c r="D24" s="136">
        <f>D12+D20</f>
        <v>444227</v>
      </c>
      <c r="E24" s="130">
        <f>E12+E20</f>
        <v>26972</v>
      </c>
    </row>
    <row r="25" spans="1:5" s="149" customFormat="1" ht="21" customHeight="1" thickBot="1" thickTop="1">
      <c r="A25" s="144"/>
      <c r="B25" s="61" t="s">
        <v>16</v>
      </c>
      <c r="C25" s="145"/>
      <c r="D25" s="147">
        <f>E24-D24</f>
        <v>-417255</v>
      </c>
      <c r="E25" s="148"/>
    </row>
    <row r="26" s="106" customFormat="1" ht="13.5" thickTop="1"/>
    <row r="27" s="106" customFormat="1" ht="12.75"/>
    <row r="28" s="106" customFormat="1" ht="12.75"/>
    <row r="29" s="106" customFormat="1" ht="12.75"/>
    <row r="30" s="106" customFormat="1" ht="12.75"/>
    <row r="31" s="106" customFormat="1" ht="12.75"/>
    <row r="32" s="106" customFormat="1" ht="12.75"/>
    <row r="33" s="106" customFormat="1" ht="12.75"/>
  </sheetData>
  <printOptions horizontalCentered="1"/>
  <pageMargins left="0" right="0" top="0.7874015748031497" bottom="0.3937007874015748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5" width="14.875" style="1" customWidth="1"/>
    <col min="6" max="16384" width="10.00390625" style="1" customWidth="1"/>
  </cols>
  <sheetData>
    <row r="1" ht="14.25" customHeight="1">
      <c r="D1" s="10" t="s">
        <v>118</v>
      </c>
    </row>
    <row r="2" spans="1:4" ht="14.25" customHeight="1">
      <c r="A2" s="3"/>
      <c r="B2" s="4"/>
      <c r="C2" s="5"/>
      <c r="D2" s="22" t="s">
        <v>120</v>
      </c>
    </row>
    <row r="3" spans="1:4" ht="14.25" customHeight="1">
      <c r="A3" s="3"/>
      <c r="B3" s="4"/>
      <c r="C3" s="5"/>
      <c r="D3" s="22" t="s">
        <v>12</v>
      </c>
    </row>
    <row r="4" spans="1:4" ht="13.5" customHeight="1">
      <c r="A4" s="3"/>
      <c r="B4" s="4"/>
      <c r="C4" s="5"/>
      <c r="D4" s="22" t="s">
        <v>107</v>
      </c>
    </row>
    <row r="5" spans="1:5" s="11" customFormat="1" ht="58.5" customHeight="1">
      <c r="A5" s="6" t="s">
        <v>106</v>
      </c>
      <c r="B5" s="7"/>
      <c r="C5" s="8"/>
      <c r="D5" s="42"/>
      <c r="E5" s="42"/>
    </row>
    <row r="6" spans="1:5" s="11" customFormat="1" ht="15.75" customHeight="1" thickBot="1">
      <c r="A6" s="6"/>
      <c r="B6" s="7"/>
      <c r="C6" s="8"/>
      <c r="E6" s="48" t="s">
        <v>10</v>
      </c>
    </row>
    <row r="7" spans="1:5" s="12" customFormat="1" ht="26.25" customHeight="1">
      <c r="A7" s="25" t="s">
        <v>0</v>
      </c>
      <c r="B7" s="32" t="s">
        <v>1</v>
      </c>
      <c r="C7" s="18" t="s">
        <v>2</v>
      </c>
      <c r="D7" s="116" t="s">
        <v>3</v>
      </c>
      <c r="E7" s="44"/>
    </row>
    <row r="8" spans="1:5" s="12" customFormat="1" ht="11.25" customHeight="1">
      <c r="A8" s="26" t="s">
        <v>4</v>
      </c>
      <c r="B8" s="14"/>
      <c r="C8" s="15" t="s">
        <v>5</v>
      </c>
      <c r="D8" s="66" t="s">
        <v>9</v>
      </c>
      <c r="E8" s="38" t="s">
        <v>6</v>
      </c>
    </row>
    <row r="9" spans="1:5" s="21" customFormat="1" ht="11.25" customHeight="1" thickBot="1">
      <c r="A9" s="19">
        <v>1</v>
      </c>
      <c r="B9" s="20">
        <v>2</v>
      </c>
      <c r="C9" s="20">
        <v>3</v>
      </c>
      <c r="D9" s="70">
        <v>4</v>
      </c>
      <c r="E9" s="45">
        <v>5</v>
      </c>
    </row>
    <row r="10" spans="1:5" s="33" customFormat="1" ht="19.5" customHeight="1" thickBot="1" thickTop="1">
      <c r="A10" s="50">
        <v>750</v>
      </c>
      <c r="B10" s="51" t="s">
        <v>26</v>
      </c>
      <c r="C10" s="77" t="s">
        <v>108</v>
      </c>
      <c r="D10" s="67">
        <f>SUM(D11)</f>
        <v>1300</v>
      </c>
      <c r="E10" s="46">
        <f>SUM(E11)</f>
        <v>1300</v>
      </c>
    </row>
    <row r="11" spans="1:5" s="33" customFormat="1" ht="16.5" customHeight="1" thickTop="1">
      <c r="A11" s="34">
        <v>75095</v>
      </c>
      <c r="B11" s="35" t="s">
        <v>7</v>
      </c>
      <c r="C11" s="36"/>
      <c r="D11" s="68">
        <f>SUM(D12)</f>
        <v>1300</v>
      </c>
      <c r="E11" s="47">
        <f>SUM(E12)</f>
        <v>1300</v>
      </c>
    </row>
    <row r="12" spans="1:5" s="114" customFormat="1" ht="17.25" customHeight="1">
      <c r="A12" s="290"/>
      <c r="B12" s="291" t="s">
        <v>116</v>
      </c>
      <c r="C12" s="292"/>
      <c r="D12" s="293">
        <f>SUM(D13:D14)</f>
        <v>1300</v>
      </c>
      <c r="E12" s="294">
        <f>SUM(E13:E14)</f>
        <v>1300</v>
      </c>
    </row>
    <row r="13" spans="1:5" s="33" customFormat="1" ht="15" customHeight="1">
      <c r="A13" s="63">
        <v>4210</v>
      </c>
      <c r="B13" s="65" t="s">
        <v>18</v>
      </c>
      <c r="C13" s="64"/>
      <c r="D13" s="69">
        <v>1300</v>
      </c>
      <c r="E13" s="287"/>
    </row>
    <row r="14" spans="1:5" s="33" customFormat="1" ht="15" customHeight="1" thickBot="1">
      <c r="A14" s="63">
        <v>4300</v>
      </c>
      <c r="B14" s="65" t="s">
        <v>117</v>
      </c>
      <c r="C14" s="64"/>
      <c r="D14" s="69"/>
      <c r="E14" s="41">
        <v>1300</v>
      </c>
    </row>
    <row r="15" spans="1:5" s="2" customFormat="1" ht="18.75" customHeight="1" thickBot="1" thickTop="1">
      <c r="A15" s="50">
        <v>758</v>
      </c>
      <c r="B15" s="51" t="s">
        <v>37</v>
      </c>
      <c r="C15" s="52" t="s">
        <v>38</v>
      </c>
      <c r="D15" s="67">
        <f>SUM(D16)</f>
        <v>50000</v>
      </c>
      <c r="E15" s="46"/>
    </row>
    <row r="16" spans="1:5" s="2" customFormat="1" ht="18" customHeight="1" thickTop="1">
      <c r="A16" s="34">
        <v>75818</v>
      </c>
      <c r="B16" s="35" t="s">
        <v>39</v>
      </c>
      <c r="C16" s="36"/>
      <c r="D16" s="68">
        <f>SUM(D17:D17)</f>
        <v>50000</v>
      </c>
      <c r="E16" s="47"/>
    </row>
    <row r="17" spans="1:5" s="2" customFormat="1" ht="18" customHeight="1" thickBot="1">
      <c r="A17" s="63">
        <v>4810</v>
      </c>
      <c r="B17" s="29" t="s">
        <v>109</v>
      </c>
      <c r="C17" s="23"/>
      <c r="D17" s="69">
        <v>50000</v>
      </c>
      <c r="E17" s="41"/>
    </row>
    <row r="18" spans="1:5" s="33" customFormat="1" ht="19.5" customHeight="1" thickBot="1" thickTop="1">
      <c r="A18" s="50">
        <v>851</v>
      </c>
      <c r="B18" s="51" t="s">
        <v>111</v>
      </c>
      <c r="C18" s="77" t="s">
        <v>33</v>
      </c>
      <c r="D18" s="67">
        <f>D19+D22</f>
        <v>14000</v>
      </c>
      <c r="E18" s="46">
        <f>E19+E22</f>
        <v>14000</v>
      </c>
    </row>
    <row r="19" spans="1:5" s="33" customFormat="1" ht="16.5" customHeight="1" thickTop="1">
      <c r="A19" s="34">
        <v>85149</v>
      </c>
      <c r="B19" s="35" t="s">
        <v>112</v>
      </c>
      <c r="C19" s="36"/>
      <c r="D19" s="68">
        <f>SUM(D20:D21)</f>
        <v>1000</v>
      </c>
      <c r="E19" s="47">
        <f>SUM(E20:E21)</f>
        <v>1000</v>
      </c>
    </row>
    <row r="20" spans="1:5" s="2" customFormat="1" ht="30" customHeight="1">
      <c r="A20" s="115" t="s">
        <v>113</v>
      </c>
      <c r="B20" s="65" t="s">
        <v>114</v>
      </c>
      <c r="C20" s="288"/>
      <c r="D20" s="69">
        <v>1000</v>
      </c>
      <c r="E20" s="41"/>
    </row>
    <row r="21" spans="1:5" s="2" customFormat="1" ht="63" customHeight="1">
      <c r="A21" s="63">
        <v>2830</v>
      </c>
      <c r="B21" s="65" t="s">
        <v>115</v>
      </c>
      <c r="C21" s="288"/>
      <c r="D21" s="69"/>
      <c r="E21" s="41">
        <v>1000</v>
      </c>
    </row>
    <row r="22" spans="1:5" s="33" customFormat="1" ht="17.25" customHeight="1">
      <c r="A22" s="34">
        <v>85195</v>
      </c>
      <c r="B22" s="35" t="s">
        <v>7</v>
      </c>
      <c r="C22" s="36"/>
      <c r="D22" s="68">
        <f>SUM(D23:D24)</f>
        <v>13000</v>
      </c>
      <c r="E22" s="47">
        <f>SUM(E23:E24)</f>
        <v>13000</v>
      </c>
    </row>
    <row r="23" spans="1:5" s="2" customFormat="1" ht="29.25" customHeight="1">
      <c r="A23" s="300">
        <v>4300</v>
      </c>
      <c r="B23" s="174" t="s">
        <v>119</v>
      </c>
      <c r="C23" s="301"/>
      <c r="D23" s="172">
        <v>13000</v>
      </c>
      <c r="E23" s="173"/>
    </row>
    <row r="24" spans="1:5" s="2" customFormat="1" ht="33" customHeight="1" thickBot="1">
      <c r="A24" s="63">
        <v>6060</v>
      </c>
      <c r="B24" s="65" t="s">
        <v>43</v>
      </c>
      <c r="C24" s="23"/>
      <c r="D24" s="69"/>
      <c r="E24" s="41">
        <v>13000</v>
      </c>
    </row>
    <row r="25" spans="1:5" s="33" customFormat="1" ht="15.75" customHeight="1" thickBot="1" thickTop="1">
      <c r="A25" s="50">
        <v>852</v>
      </c>
      <c r="B25" s="51" t="s">
        <v>22</v>
      </c>
      <c r="C25" s="52"/>
      <c r="D25" s="289">
        <f>SUM(D26)</f>
        <v>3750</v>
      </c>
      <c r="E25" s="53">
        <f>SUM(E26)</f>
        <v>3750</v>
      </c>
    </row>
    <row r="26" spans="1:5" s="33" customFormat="1" ht="17.25" customHeight="1" thickTop="1">
      <c r="A26" s="34">
        <v>85295</v>
      </c>
      <c r="B26" s="35" t="s">
        <v>7</v>
      </c>
      <c r="C26" s="36"/>
      <c r="D26" s="68">
        <f>SUM(D27:D29)</f>
        <v>3750</v>
      </c>
      <c r="E26" s="47">
        <f>SUM(E27:E29)</f>
        <v>3750</v>
      </c>
    </row>
    <row r="27" spans="1:5" s="2" customFormat="1" ht="17.25" customHeight="1">
      <c r="A27" s="300">
        <v>4210</v>
      </c>
      <c r="B27" s="174" t="s">
        <v>18</v>
      </c>
      <c r="C27" s="301" t="s">
        <v>33</v>
      </c>
      <c r="D27" s="172">
        <v>2250</v>
      </c>
      <c r="E27" s="173"/>
    </row>
    <row r="28" spans="1:5" s="2" customFormat="1" ht="30" customHeight="1">
      <c r="A28" s="63">
        <v>6060</v>
      </c>
      <c r="B28" s="65" t="s">
        <v>43</v>
      </c>
      <c r="C28" s="23" t="s">
        <v>33</v>
      </c>
      <c r="D28" s="69"/>
      <c r="E28" s="41">
        <v>2250</v>
      </c>
    </row>
    <row r="29" spans="1:5" s="114" customFormat="1" ht="17.25" customHeight="1">
      <c r="A29" s="295"/>
      <c r="B29" s="296" t="s">
        <v>116</v>
      </c>
      <c r="C29" s="297" t="s">
        <v>108</v>
      </c>
      <c r="D29" s="298">
        <f>SUM(D30:D31)</f>
        <v>1500</v>
      </c>
      <c r="E29" s="299">
        <f>SUM(E30:E31)</f>
        <v>1500</v>
      </c>
    </row>
    <row r="30" spans="1:5" s="33" customFormat="1" ht="17.25" customHeight="1">
      <c r="A30" s="63">
        <v>4210</v>
      </c>
      <c r="B30" s="65" t="s">
        <v>18</v>
      </c>
      <c r="C30" s="64"/>
      <c r="D30" s="69">
        <v>1500</v>
      </c>
      <c r="E30" s="287"/>
    </row>
    <row r="31" spans="1:5" s="33" customFormat="1" ht="19.5" customHeight="1" thickBot="1">
      <c r="A31" s="63">
        <v>4300</v>
      </c>
      <c r="B31" s="65" t="s">
        <v>117</v>
      </c>
      <c r="C31" s="64"/>
      <c r="D31" s="69"/>
      <c r="E31" s="41">
        <v>1500</v>
      </c>
    </row>
    <row r="32" spans="1:5" s="2" customFormat="1" ht="32.25" customHeight="1" thickBot="1" thickTop="1">
      <c r="A32" s="50">
        <v>900</v>
      </c>
      <c r="B32" s="51" t="s">
        <v>105</v>
      </c>
      <c r="C32" s="52" t="s">
        <v>53</v>
      </c>
      <c r="D32" s="285"/>
      <c r="E32" s="286">
        <f>SUM(E33)</f>
        <v>50000</v>
      </c>
    </row>
    <row r="33" spans="1:5" s="33" customFormat="1" ht="18" customHeight="1" thickTop="1">
      <c r="A33" s="34">
        <v>90001</v>
      </c>
      <c r="B33" s="35" t="s">
        <v>110</v>
      </c>
      <c r="C33" s="36"/>
      <c r="D33" s="68"/>
      <c r="E33" s="47">
        <f>SUM(E34:E34)</f>
        <v>50000</v>
      </c>
    </row>
    <row r="34" spans="1:5" s="33" customFormat="1" ht="18.75" customHeight="1">
      <c r="A34" s="307">
        <v>4300</v>
      </c>
      <c r="B34" s="308" t="s">
        <v>11</v>
      </c>
      <c r="C34" s="36"/>
      <c r="D34" s="151"/>
      <c r="E34" s="309">
        <v>50000</v>
      </c>
    </row>
    <row r="35" spans="1:5" s="2" customFormat="1" ht="21.75" customHeight="1" thickBot="1">
      <c r="A35" s="302">
        <v>926</v>
      </c>
      <c r="B35" s="303" t="s">
        <v>36</v>
      </c>
      <c r="C35" s="304" t="s">
        <v>108</v>
      </c>
      <c r="D35" s="305">
        <f>SUM(D36)</f>
        <v>700</v>
      </c>
      <c r="E35" s="306">
        <f>SUM(E36)</f>
        <v>700</v>
      </c>
    </row>
    <row r="36" spans="1:5" s="33" customFormat="1" ht="20.25" customHeight="1" thickTop="1">
      <c r="A36" s="34">
        <v>92695</v>
      </c>
      <c r="B36" s="35" t="s">
        <v>7</v>
      </c>
      <c r="C36" s="36"/>
      <c r="D36" s="68">
        <f>SUM(D37)</f>
        <v>700</v>
      </c>
      <c r="E36" s="47">
        <f>SUM(E37:E37)</f>
        <v>700</v>
      </c>
    </row>
    <row r="37" spans="1:5" s="114" customFormat="1" ht="17.25" customHeight="1">
      <c r="A37" s="290"/>
      <c r="B37" s="291" t="s">
        <v>116</v>
      </c>
      <c r="C37" s="292"/>
      <c r="D37" s="293">
        <f>SUM(D38:D39)</f>
        <v>700</v>
      </c>
      <c r="E37" s="294">
        <f>SUM(E38:E39)</f>
        <v>700</v>
      </c>
    </row>
    <row r="38" spans="1:5" s="33" customFormat="1" ht="17.25" customHeight="1">
      <c r="A38" s="63">
        <v>4210</v>
      </c>
      <c r="B38" s="65" t="s">
        <v>18</v>
      </c>
      <c r="C38" s="64"/>
      <c r="D38" s="69">
        <v>700</v>
      </c>
      <c r="E38" s="287"/>
    </row>
    <row r="39" spans="1:5" s="33" customFormat="1" ht="19.5" customHeight="1" thickBot="1">
      <c r="A39" s="63">
        <v>4300</v>
      </c>
      <c r="B39" s="65" t="s">
        <v>117</v>
      </c>
      <c r="C39" s="64"/>
      <c r="D39" s="69"/>
      <c r="E39" s="41">
        <v>700</v>
      </c>
    </row>
    <row r="40" spans="1:5" s="60" customFormat="1" ht="21" customHeight="1" thickBot="1" thickTop="1">
      <c r="A40" s="54"/>
      <c r="B40" s="55" t="s">
        <v>8</v>
      </c>
      <c r="C40" s="62"/>
      <c r="D40" s="178">
        <f>D10+D15+D25+D35+D18+D32</f>
        <v>69750</v>
      </c>
      <c r="E40" s="59">
        <f>E10+E15+E25+E35+E18+E32</f>
        <v>69750</v>
      </c>
    </row>
    <row r="41" s="16" customFormat="1" ht="13.5" thickTop="1"/>
    <row r="42" s="16" customFormat="1" ht="12.75"/>
    <row r="43" s="16" customFormat="1" ht="12.75"/>
    <row r="44" s="16" customFormat="1" ht="12.75"/>
  </sheetData>
  <printOptions horizontalCentered="1"/>
  <pageMargins left="0" right="0" top="0.984251968503937" bottom="0.7874015748031497" header="0.5118110236220472" footer="0"/>
  <pageSetup firstPageNumber="2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2004-09-08T08:05:29Z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