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5"/>
  </bookViews>
  <sheets>
    <sheet name="Zał 1" sheetId="1" r:id="rId1"/>
    <sheet name="Zal 2" sheetId="2" r:id="rId2"/>
    <sheet name="Zał 3" sheetId="3" r:id="rId3"/>
    <sheet name="Zał 4" sheetId="4" r:id="rId4"/>
    <sheet name="Zał 5" sheetId="5" r:id="rId5"/>
    <sheet name="Zał 6" sheetId="6" r:id="rId6"/>
  </sheets>
  <definedNames>
    <definedName name="_xlnm.Print_Titles" localSheetId="1">'Zal 2'!$8:$10</definedName>
    <definedName name="_xlnm.Print_Titles" localSheetId="0">'Zał 1'!$7:$9</definedName>
    <definedName name="_xlnm.Print_Titles" localSheetId="2">'Zał 3'!$8:$10</definedName>
  </definedNames>
  <calcPr fullCalcOnLoad="1"/>
</workbook>
</file>

<file path=xl/sharedStrings.xml><?xml version="1.0" encoding="utf-8"?>
<sst xmlns="http://schemas.openxmlformats.org/spreadsheetml/2006/main" count="259" uniqueCount="134">
  <si>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</si>
  <si>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</si>
  <si>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</si>
  <si>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</si>
  <si>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</si>
  <si>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</si>
  <si>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</si>
  <si>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</si>
  <si>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</si>
  <si>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</si>
  <si>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</si>
  <si>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</si>
  <si>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</si>
  <si>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</si>
  <si>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</si>
  <si>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</si>
  <si>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</si>
  <si>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</si>
  <si>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</si>
  <si>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KULTURA I OCHRONA DZIEDZICTWA NARODOWEGO</t>
  </si>
  <si>
    <t>KS</t>
  </si>
  <si>
    <t>Muzea</t>
  </si>
  <si>
    <t xml:space="preserve">Dotacje celowe otrzymane z budżetu państwa na zadania  bieżące realizowane przez powiat na podstawie  porozumień z organami administracji rządowej </t>
  </si>
  <si>
    <t>Zwiększenie</t>
  </si>
  <si>
    <t>E</t>
  </si>
  <si>
    <t>OŚWIATA I WYCHOWANIE</t>
  </si>
  <si>
    <t>Podróże służbowe krajowe</t>
  </si>
  <si>
    <t>4210</t>
  </si>
  <si>
    <t>750</t>
  </si>
  <si>
    <t>ADMINISTRACJA PUBLICZNA</t>
  </si>
  <si>
    <t>75023</t>
  </si>
  <si>
    <t>Urząd Miejski</t>
  </si>
  <si>
    <t>OA</t>
  </si>
  <si>
    <t>RWZ</t>
  </si>
  <si>
    <t>Zakup materiałów i wyposażenia</t>
  </si>
  <si>
    <t>EDUKACYJNA OPIEKA WYCHOWAWCZA</t>
  </si>
  <si>
    <t>RÓŻNE ROZLICZENIA</t>
  </si>
  <si>
    <t>SZKOLNICTWO WYŻSZE</t>
  </si>
  <si>
    <t>Pomoc materialna dla studentów</t>
  </si>
  <si>
    <t>Pomoc materialna dla uczniów</t>
  </si>
  <si>
    <t>Stypendia i zasiłki dla studentów</t>
  </si>
  <si>
    <t>Stypendia oraz inne formy pomocy dla uczniów</t>
  </si>
  <si>
    <t>BRM</t>
  </si>
  <si>
    <t>Wydatki na zakupy inwestycyjne jednostek budżetowych</t>
  </si>
  <si>
    <t>Różne wydatki na rzecz osób fizycznych</t>
  </si>
  <si>
    <t>Załącznik nr 4 do Zarządzenia</t>
  </si>
  <si>
    <t>ZMIANY    PLANU DOCHODÓW I  WYDATKÓW   NA  ZADANIA  WŁASNE   POWIATU     W  2005  ROKU</t>
  </si>
  <si>
    <t>ZMIANY  PLANU  DOCHODÓW I  WYDATKÓW   NA  ZADANIA  WŁASNE   GMINY    W  2005  ROKU</t>
  </si>
  <si>
    <t>TURYSTYKA</t>
  </si>
  <si>
    <t>Zadania w zakresie upowszechniania turystki</t>
  </si>
  <si>
    <t>Wybory Prezydenta Rzeczpospolitej Polskiej</t>
  </si>
  <si>
    <t>751</t>
  </si>
  <si>
    <t>75107</t>
  </si>
  <si>
    <t>Odpisy na zakładowy fundusz świadczeń socjalnych</t>
  </si>
  <si>
    <t>PI</t>
  </si>
  <si>
    <t>Rezerwy</t>
  </si>
  <si>
    <t>Dotacja podmiotowa z budżetu dla samorządowej instytucji kultury</t>
  </si>
  <si>
    <t>remont i rozbudowa Muzeum</t>
  </si>
  <si>
    <t>przeniesienie wystawy archeologicznej</t>
  </si>
  <si>
    <t>Dotacje celowe z budżetu na finansowanie lub dofinansowanie kosztów realizacji inwestycji i zakupów inwestycyjnych</t>
  </si>
  <si>
    <t>92109</t>
  </si>
  <si>
    <t>75022</t>
  </si>
  <si>
    <t>Rady gmin</t>
  </si>
  <si>
    <t>3030</t>
  </si>
  <si>
    <t>4410</t>
  </si>
  <si>
    <t>4420</t>
  </si>
  <si>
    <t>GOSPODARKA MIESZKANIOWA</t>
  </si>
  <si>
    <t>Podróże służbowe zagraniczne</t>
  </si>
  <si>
    <t>URZĘDY NACZELNYCH ORGANÓW WŁADZY PAŃSTWOWEJ , KONTROLI I OCHRONY PRAWA ORAZ SĄDOWNICTWA</t>
  </si>
  <si>
    <t xml:space="preserve">Dotacje celowe otrzymane z budżetu państwa na realizację zadań bieżących z zakresu administracji rządowej oraz innych zadań zleconych gminie ustawami </t>
  </si>
  <si>
    <t>Domy, ośrodki kultury, świetlice i kluby</t>
  </si>
  <si>
    <t>BHP</t>
  </si>
  <si>
    <t>TRANSPORT I ŁĄCZNOŚĆ</t>
  </si>
  <si>
    <t>Drogi publiczne gminne</t>
  </si>
  <si>
    <t>Wydatki inwestycyjne jednostek budżetowych</t>
  </si>
  <si>
    <t>Osiedle  Bukowe - drogi</t>
  </si>
  <si>
    <t>Budowa ulicy Walecznych</t>
  </si>
  <si>
    <t>GOSPODARKA KOMUNALNA I OCHRONA ŚRODOWISKA</t>
  </si>
  <si>
    <t>IK</t>
  </si>
  <si>
    <t>uzbrojenie ulicy Szczecińskiej</t>
  </si>
  <si>
    <t>uzbrojenie ul.Zdobywców Wału Pomorskiego</t>
  </si>
  <si>
    <t>Magistrala wodociągowa do Dzierżęcina</t>
  </si>
  <si>
    <t>RO "Na Skarpie"</t>
  </si>
  <si>
    <t xml:space="preserve">Zakup materiałów i wyposażenia  </t>
  </si>
  <si>
    <t>Rezerwy ogólne i celowe</t>
  </si>
  <si>
    <t>"</t>
  </si>
  <si>
    <t>92118</t>
  </si>
  <si>
    <t xml:space="preserve">Dotacje celowe otrzymane z budżetu państwa na zadania  bieżące realizowane przez gminę na podstawie  porozumień z organami administracji rządowej </t>
  </si>
  <si>
    <t>Nagrody o charakterze szczególnym niezaliczone do wynagrodzeń</t>
  </si>
  <si>
    <t xml:space="preserve">Zakup usług pozostałych                      </t>
  </si>
  <si>
    <t xml:space="preserve">Zakup usług  pozostałych  </t>
  </si>
  <si>
    <t>Osiedle Topolowe - drogi</t>
  </si>
  <si>
    <t>Wydatki osobowe niezaliczone do wynagrodzeń</t>
  </si>
  <si>
    <t>Załącznik nr 5 do Zarządzenia</t>
  </si>
  <si>
    <t>POMOC SPOŁECZNA</t>
  </si>
  <si>
    <t>Dotacje celowe przekazane z budżetu państwa na zadania bieżące realizowane przez gminę na podstawie porozumień z organami administracji rządowej</t>
  </si>
  <si>
    <t>Składki na ubezpieczenia społeczne</t>
  </si>
  <si>
    <t>Składki na Fundusz Pracy</t>
  </si>
  <si>
    <t>Wynagrodzenia bezosobowe</t>
  </si>
  <si>
    <t>Zakup usług remontowych</t>
  </si>
  <si>
    <t>Dotacje celowe przekazane z budetu państwa na zadania bieżące realizowane przez powiat na podstawie porozumień z organami administracji rządowej</t>
  </si>
  <si>
    <t>Zakup materisłów i wyposażenia</t>
  </si>
  <si>
    <t>Ośrodki adopcyjno-opiekuńcze</t>
  </si>
  <si>
    <t>Składki na ubezpieczenie społeczne</t>
  </si>
  <si>
    <t>754</t>
  </si>
  <si>
    <t>BEZPIECZEŃSTWO PUBLICZNE I OCHRONA PRZECIWPOŻAROWA</t>
  </si>
  <si>
    <t>75411</t>
  </si>
  <si>
    <t>Komendy powiatowe Państwowej Straży Pożarnej</t>
  </si>
  <si>
    <t>Dodatkowe uposażenia roczne dla żołnierzy zawodowych oraz nagrody roczne dla funkcjonariuszy</t>
  </si>
  <si>
    <t>Zakup usług dostępu do sieci Internet</t>
  </si>
  <si>
    <t>Pozostałe należności żołnierzy zawodowych i nadterminowych oraz funkcjonariuszy</t>
  </si>
  <si>
    <t>Uposażenia oraz świadczenia pieniężne wypłacane przez okres roku żołnierzom i funkcjonariuszom zwolnionym ze służby</t>
  </si>
  <si>
    <t>ZK</t>
  </si>
  <si>
    <t>Załącznik nr 6 do Zarządzenia</t>
  </si>
  <si>
    <t>Równoważniki pieniężne i ekwiwalenty dla żołnierzy i funkcjonariuszy</t>
  </si>
  <si>
    <t>POZOSTAŁE ZADANIA Z ZAKRESU POLITYKI SPOŁECZNEJ</t>
  </si>
  <si>
    <t>Rehabilitacja zawodowa i społeczna osób niepełnosprawnych</t>
  </si>
  <si>
    <t>Zespoły ds. orzekania o niepełnosprawności</t>
  </si>
  <si>
    <t>Wynagrodzenia osobowe pracowników</t>
  </si>
  <si>
    <t xml:space="preserve">Zakup usług pozostałych </t>
  </si>
  <si>
    <t>Dotacja celowa otrzymana przez jednostkę samorządu terytorialnego od innej jednostki samorządu terytorialnego będącej instytucją wdrażąjącą na zadania bieżące realizowane na podstawie porozumień</t>
  </si>
  <si>
    <t>Fn</t>
  </si>
  <si>
    <t>ZMIANY  PLANU  DOCHODÓW I  WYDATKÓW NA  ZADANIA  ZLECONE GMINIE  Z ZAKRESU ADMINISTRACJI RZĄDOWEJ                                                       W  2005  ROKU</t>
  </si>
  <si>
    <t>ZMIANY  W   PLANIE   WYDATKÓW NA  ZADANIA  ZLECONE POWIATOWI  Z ZAKRESU ADMINISTRACJI RZĄDOWEJ                                               W  2005  ROKU</t>
  </si>
  <si>
    <t>Jednostki specjalistycznego poradnictwa, mieszkania chronione i ośrodki interwencji kryzysowej</t>
  </si>
  <si>
    <t>Zakup pomocy naukowych, dydaktycznych i książek</t>
  </si>
  <si>
    <t xml:space="preserve">ZMIANY PLANU DOCHODÓW  I   WYDATKÓW NA  ZADANIA  REALIZOWANE PRZEZ   GMINĘ  NA PODSTAWIE POROZUMIEŃ  ADMINISTRACJI RZĄDOWEJ                                                                                            W  2005  ROKU            </t>
  </si>
  <si>
    <t xml:space="preserve">ZMIANY PLANU  DOCHODÓW  I   WYDATKÓW NA  ZADANIA  REALIZOWANE PRZEZ   POWIAT  NA PODSTAWIE POROZUMIEŃ  ADMINISTRACJI RZĄDOWEJ                                                                                                         W  2005  ROKU            </t>
  </si>
  <si>
    <t xml:space="preserve">Nr  360 / 2164 / 05  </t>
  </si>
  <si>
    <t>z dnia  17 października 2005 r.</t>
  </si>
  <si>
    <t>z dnia  17 pażdziernika 2005 r.</t>
  </si>
  <si>
    <t>Nr  360 / 2164 / 05</t>
  </si>
  <si>
    <t xml:space="preserve">Nr  360 / 2164 / 05 </t>
  </si>
  <si>
    <t>z dnia  17 października  2005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</si>
</sst>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i/>
      <sz val="12"/>
      <name val="Arial CE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1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" fontId="15" fillId="0" borderId="19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3" fontId="8" fillId="0" borderId="20" xfId="0" applyNumberFormat="1" applyFont="1" applyBorder="1" applyAlignment="1">
      <alignment horizontal="right" vertical="center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horizontal="center" vertical="center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164" fontId="14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Border="1" applyAlignment="1">
      <alignment horizontal="centerContinuous" vertical="center"/>
    </xf>
    <xf numFmtId="9" fontId="16" fillId="0" borderId="0" xfId="17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165" fontId="20" fillId="0" borderId="0" xfId="0" applyNumberFormat="1" applyFont="1" applyFill="1" applyBorder="1" applyAlignment="1" applyProtection="1">
      <alignment horizontal="centerContinuous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164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3" fontId="24" fillId="0" borderId="27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0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22" xfId="0" applyFont="1" applyBorder="1" applyAlignment="1">
      <alignment horizontal="center" vertical="center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49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Font="1" applyBorder="1" applyAlignment="1">
      <alignment horizontal="center" vertical="center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49" fontId="14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Border="1" applyAlignment="1">
      <alignment horizontal="right" vertical="center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vertical="center"/>
    </xf>
    <xf numFmtId="164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2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vertical="center"/>
    </xf>
    <xf numFmtId="0" fontId="14" fillId="0" borderId="40" xfId="0" applyNumberFormat="1" applyFont="1" applyFill="1" applyBorder="1" applyAlignment="1" applyProtection="1">
      <alignment vertical="center" wrapText="1"/>
      <protection locked="0"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4" fillId="0" borderId="15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NumberFormat="1" applyFont="1" applyFill="1" applyBorder="1" applyAlignment="1" applyProtection="1">
      <alignment horizontal="left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43" fontId="14" fillId="0" borderId="15" xfId="15" applyFont="1" applyFill="1" applyBorder="1" applyAlignment="1" applyProtection="1">
      <alignment horizontal="left" vertical="center" wrapText="1"/>
      <protection locked="0"/>
    </xf>
    <xf numFmtId="43" fontId="14" fillId="0" borderId="37" xfId="15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3" fontId="29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21" xfId="0" applyNumberFormat="1" applyFont="1" applyFill="1" applyBorder="1" applyAlignment="1" applyProtection="1">
      <alignment horizontal="right" vertical="center"/>
      <protection locked="0"/>
    </xf>
    <xf numFmtId="0" fontId="14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" xfId="0" applyNumberFormat="1" applyFont="1" applyFill="1" applyBorder="1" applyAlignment="1" applyProtection="1">
      <alignment horizontal="center" vertical="center"/>
      <protection locked="0"/>
    </xf>
    <xf numFmtId="164" fontId="29" fillId="0" borderId="2" xfId="0" applyNumberFormat="1" applyFont="1" applyFill="1" applyBorder="1" applyAlignment="1" applyProtection="1">
      <alignment horizontal="center" vertical="center"/>
      <protection locked="0"/>
    </xf>
    <xf numFmtId="3" fontId="29" fillId="0" borderId="45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9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Font="1" applyBorder="1" applyAlignment="1">
      <alignment vertical="center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0" fontId="14" fillId="0" borderId="37" xfId="0" applyNumberFormat="1" applyFont="1" applyFill="1" applyBorder="1" applyAlignment="1" applyProtection="1">
      <alignment vertical="center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49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Border="1" applyAlignment="1">
      <alignment vertical="center"/>
    </xf>
    <xf numFmtId="0" fontId="14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NumberFormat="1" applyFont="1" applyFill="1" applyBorder="1" applyAlignment="1" applyProtection="1">
      <alignment vertical="center"/>
      <protection locked="0"/>
    </xf>
    <xf numFmtId="164" fontId="29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0" fontId="14" fillId="0" borderId="39" xfId="0" applyNumberFormat="1" applyFont="1" applyFill="1" applyBorder="1" applyAlignment="1" applyProtection="1">
      <alignment vertical="center" wrapText="1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0" fontId="14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0" fontId="15" fillId="0" borderId="27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52" xfId="0" applyNumberFormat="1" applyFont="1" applyFill="1" applyBorder="1" applyAlignment="1" applyProtection="1">
      <alignment horizontal="centerContinuous" vertical="center"/>
      <protection locked="0"/>
    </xf>
    <xf numFmtId="0" fontId="14" fillId="0" borderId="53" xfId="0" applyNumberFormat="1" applyFont="1" applyFill="1" applyBorder="1" applyAlignment="1" applyProtection="1">
      <alignment vertical="center" wrapText="1"/>
      <protection locked="0"/>
    </xf>
    <xf numFmtId="164" fontId="14" fillId="0" borderId="53" xfId="0" applyNumberFormat="1" applyFont="1" applyFill="1" applyBorder="1" applyAlignment="1" applyProtection="1">
      <alignment horizontal="center" vertical="center"/>
      <protection locked="0"/>
    </xf>
    <xf numFmtId="164" fontId="14" fillId="0" borderId="54" xfId="0" applyNumberFormat="1" applyFont="1" applyFill="1" applyBorder="1" applyAlignment="1" applyProtection="1">
      <alignment horizontal="center" vertical="center"/>
      <protection locked="0"/>
    </xf>
    <xf numFmtId="3" fontId="14" fillId="0" borderId="55" xfId="0" applyNumberFormat="1" applyFont="1" applyFill="1" applyBorder="1" applyAlignment="1" applyProtection="1">
      <alignment horizontal="right" vertical="center"/>
      <protection locked="0"/>
    </xf>
    <xf numFmtId="49" fontId="14" fillId="0" borderId="38" xfId="0" applyNumberFormat="1" applyFont="1" applyFill="1" applyBorder="1" applyAlignment="1" applyProtection="1">
      <alignment horizontal="centerContinuous" vertical="center"/>
      <protection locked="0"/>
    </xf>
    <xf numFmtId="49" fontId="5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5" fillId="0" borderId="39" xfId="0" applyNumberFormat="1" applyFont="1" applyFill="1" applyBorder="1" applyAlignment="1" applyProtection="1">
      <alignment vertical="center" wrapText="1"/>
      <protection locked="0"/>
    </xf>
    <xf numFmtId="164" fontId="5" fillId="0" borderId="39" xfId="0" applyNumberFormat="1" applyFont="1" applyFill="1" applyBorder="1" applyAlignment="1" applyProtection="1">
      <alignment horizontal="center" vertical="center"/>
      <protection locked="0"/>
    </xf>
    <xf numFmtId="164" fontId="5" fillId="0" borderId="51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3" fontId="8" fillId="0" borderId="20" xfId="0" applyNumberFormat="1" applyFont="1" applyBorder="1" applyAlignment="1">
      <alignment vertical="center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56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vertical="center"/>
      <protection locked="0"/>
    </xf>
    <xf numFmtId="3" fontId="14" fillId="0" borderId="59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0" fontId="14" fillId="0" borderId="62" xfId="0" applyNumberFormat="1" applyFont="1" applyFill="1" applyBorder="1" applyAlignment="1" applyProtection="1">
      <alignment vertical="center" wrapText="1"/>
      <protection locked="0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/>
    </xf>
    <xf numFmtId="3" fontId="8" fillId="0" borderId="27" xfId="0" applyNumberFormat="1" applyFont="1" applyBorder="1" applyAlignment="1">
      <alignment vertical="center"/>
    </xf>
    <xf numFmtId="0" fontId="5" fillId="0" borderId="36" xfId="0" applyNumberFormat="1" applyFont="1" applyFill="1" applyBorder="1" applyAlignment="1" applyProtection="1">
      <alignment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0" fontId="10" fillId="0" borderId="63" xfId="0" applyFont="1" applyBorder="1" applyAlignment="1">
      <alignment horizontal="center" vertical="center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4" fillId="0" borderId="64" xfId="0" applyNumberFormat="1" applyFont="1" applyFill="1" applyBorder="1" applyAlignment="1" applyProtection="1">
      <alignment horizontal="right" vertical="center"/>
      <protection locked="0"/>
    </xf>
    <xf numFmtId="3" fontId="14" fillId="0" borderId="65" xfId="0" applyNumberFormat="1" applyFont="1" applyFill="1" applyBorder="1" applyAlignment="1" applyProtection="1">
      <alignment horizontal="right" vertical="center"/>
      <protection locked="0"/>
    </xf>
    <xf numFmtId="3" fontId="5" fillId="0" borderId="66" xfId="0" applyNumberFormat="1" applyFont="1" applyFill="1" applyBorder="1" applyAlignment="1" applyProtection="1">
      <alignment horizontal="right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7" xfId="0" applyNumberFormat="1" applyFont="1" applyFill="1" applyBorder="1" applyAlignment="1" applyProtection="1">
      <alignment horizontal="left" vertical="center"/>
      <protection locked="0"/>
    </xf>
    <xf numFmtId="0" fontId="29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Border="1" applyAlignment="1">
      <alignment horizontal="centerContinuous" vertical="center"/>
    </xf>
    <xf numFmtId="0" fontId="14" fillId="0" borderId="25" xfId="0" applyNumberFormat="1" applyFont="1" applyFill="1" applyBorder="1" applyAlignment="1" applyProtection="1">
      <alignment vertical="center" wrapText="1"/>
      <protection locked="0"/>
    </xf>
    <xf numFmtId="0" fontId="14" fillId="0" borderId="23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7" xfId="0" applyNumberFormat="1" applyFont="1" applyFill="1" applyBorder="1" applyAlignment="1" applyProtection="1">
      <alignment horizontal="right" vertical="center"/>
      <protection locked="0"/>
    </xf>
    <xf numFmtId="0" fontId="14" fillId="0" borderId="26" xfId="0" applyNumberFormat="1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vertical="center" wrapText="1"/>
      <protection locked="0"/>
    </xf>
    <xf numFmtId="0" fontId="29" fillId="0" borderId="23" xfId="0" applyNumberFormat="1" applyFont="1" applyFill="1" applyBorder="1" applyAlignment="1" applyProtection="1">
      <alignment vertical="center" wrapText="1"/>
      <protection locked="0"/>
    </xf>
    <xf numFmtId="0" fontId="31" fillId="0" borderId="23" xfId="0" applyNumberFormat="1" applyFont="1" applyFill="1" applyBorder="1" applyAlignment="1" applyProtection="1">
      <alignment vertical="center"/>
      <protection locked="0"/>
    </xf>
    <xf numFmtId="3" fontId="31" fillId="0" borderId="7" xfId="0" applyNumberFormat="1" applyFont="1" applyFill="1" applyBorder="1" applyAlignment="1" applyProtection="1">
      <alignment horizontal="right" vertical="center"/>
      <protection locked="0"/>
    </xf>
    <xf numFmtId="0" fontId="29" fillId="0" borderId="23" xfId="0" applyNumberFormat="1" applyFont="1" applyFill="1" applyBorder="1" applyAlignment="1" applyProtection="1">
      <alignment vertical="center"/>
      <protection locked="0"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67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30" xfId="0" applyNumberFormat="1" applyFont="1" applyFill="1" applyBorder="1" applyAlignment="1" applyProtection="1">
      <alignment horizontal="center" vertical="center"/>
      <protection locked="0"/>
    </xf>
    <xf numFmtId="0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33" xfId="0" applyNumberFormat="1" applyFont="1" applyFill="1" applyBorder="1" applyAlignment="1" applyProtection="1">
      <alignment horizontal="center" vertical="center"/>
      <protection locked="0"/>
    </xf>
    <xf numFmtId="0" fontId="32" fillId="0" borderId="37" xfId="0" applyNumberFormat="1" applyFont="1" applyFill="1" applyBorder="1" applyAlignment="1" applyProtection="1">
      <alignment horizontal="left" vertical="center"/>
      <protection locked="0"/>
    </xf>
    <xf numFmtId="0" fontId="32" fillId="0" borderId="37" xfId="0" applyNumberFormat="1" applyFont="1" applyFill="1" applyBorder="1" applyAlignment="1" applyProtection="1">
      <alignment horizontal="center" vertical="center"/>
      <protection locked="0"/>
    </xf>
    <xf numFmtId="4" fontId="21" fillId="0" borderId="7" xfId="0" applyNumberFormat="1" applyFont="1" applyFill="1" applyBorder="1" applyAlignment="1" applyProtection="1">
      <alignment horizontal="center" vertical="center"/>
      <protection locked="0"/>
    </xf>
    <xf numFmtId="4" fontId="21" fillId="0" borderId="57" xfId="0" applyNumberFormat="1" applyFont="1" applyFill="1" applyBorder="1" applyAlignment="1" applyProtection="1">
      <alignment horizontal="center" vertical="center"/>
      <protection locked="0"/>
    </xf>
    <xf numFmtId="3" fontId="21" fillId="0" borderId="7" xfId="0" applyNumberFormat="1" applyFont="1" applyFill="1" applyBorder="1" applyAlignment="1" applyProtection="1">
      <alignment horizontal="right" vertical="center"/>
      <protection locked="0"/>
    </xf>
    <xf numFmtId="3" fontId="21" fillId="0" borderId="57" xfId="0" applyNumberFormat="1" applyFont="1" applyFill="1" applyBorder="1" applyAlignment="1" applyProtection="1">
      <alignment horizontal="right" vertical="center"/>
      <protection locked="0"/>
    </xf>
    <xf numFmtId="3" fontId="32" fillId="0" borderId="47" xfId="0" applyNumberFormat="1" applyFont="1" applyFill="1" applyBorder="1" applyAlignment="1" applyProtection="1">
      <alignment horizontal="right" vertical="center"/>
      <protection locked="0"/>
    </xf>
    <xf numFmtId="3" fontId="32" fillId="0" borderId="68" xfId="0" applyNumberFormat="1" applyFont="1" applyFill="1" applyBorder="1" applyAlignment="1" applyProtection="1">
      <alignment horizontal="right" vertical="center"/>
      <protection locked="0"/>
    </xf>
    <xf numFmtId="3" fontId="32" fillId="0" borderId="27" xfId="0" applyNumberFormat="1" applyFont="1" applyFill="1" applyBorder="1" applyAlignment="1" applyProtection="1">
      <alignment horizontal="right" vertical="center"/>
      <protection locked="0"/>
    </xf>
    <xf numFmtId="3" fontId="32" fillId="0" borderId="28" xfId="0" applyNumberFormat="1" applyFont="1" applyFill="1" applyBorder="1" applyAlignment="1" applyProtection="1">
      <alignment horizontal="right" vertical="center"/>
      <protection locked="0"/>
    </xf>
    <xf numFmtId="0" fontId="32" fillId="0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6" xfId="0" applyNumberFormat="1" applyFont="1" applyFill="1" applyBorder="1" applyAlignment="1" applyProtection="1">
      <alignment horizontal="center" vertical="center"/>
      <protection locked="0"/>
    </xf>
    <xf numFmtId="0" fontId="32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6" xfId="0" applyNumberFormat="1" applyFont="1" applyFill="1" applyBorder="1" applyAlignment="1" applyProtection="1">
      <alignment horizontal="left" vertical="center"/>
      <protection locked="0"/>
    </xf>
    <xf numFmtId="3" fontId="32" fillId="0" borderId="48" xfId="0" applyNumberFormat="1" applyFont="1" applyFill="1" applyBorder="1" applyAlignment="1" applyProtection="1">
      <alignment horizontal="right" vertical="center"/>
      <protection locked="0"/>
    </xf>
    <xf numFmtId="3" fontId="32" fillId="0" borderId="56" xfId="0" applyNumberFormat="1" applyFont="1" applyFill="1" applyBorder="1" applyAlignment="1" applyProtection="1">
      <alignment horizontal="right" vertical="center"/>
      <protection locked="0"/>
    </xf>
    <xf numFmtId="3" fontId="14" fillId="0" borderId="68" xfId="0" applyNumberFormat="1" applyFont="1" applyFill="1" applyBorder="1" applyAlignment="1" applyProtection="1">
      <alignment horizontal="right" vertical="center"/>
      <protection locked="0"/>
    </xf>
    <xf numFmtId="0" fontId="14" fillId="0" borderId="26" xfId="0" applyNumberFormat="1" applyFont="1" applyFill="1" applyBorder="1" applyAlignment="1" applyProtection="1">
      <alignment vertical="center" wrapText="1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69" xfId="0" applyFont="1" applyBorder="1" applyAlignment="1">
      <alignment vertical="center"/>
    </xf>
    <xf numFmtId="0" fontId="5" fillId="0" borderId="70" xfId="0" applyNumberFormat="1" applyFont="1" applyFill="1" applyBorder="1" applyAlignment="1" applyProtection="1">
      <alignment vertical="center" wrapText="1"/>
      <protection locked="0"/>
    </xf>
    <xf numFmtId="0" fontId="14" fillId="0" borderId="71" xfId="0" applyNumberFormat="1" applyFont="1" applyFill="1" applyBorder="1" applyAlignment="1" applyProtection="1">
      <alignment horizontal="center" vertical="center"/>
      <protection locked="0"/>
    </xf>
    <xf numFmtId="0" fontId="14" fillId="0" borderId="70" xfId="0" applyNumberFormat="1" applyFont="1" applyFill="1" applyBorder="1" applyAlignment="1" applyProtection="1">
      <alignment vertical="center"/>
      <protection locked="0"/>
    </xf>
    <xf numFmtId="0" fontId="14" fillId="0" borderId="70" xfId="0" applyNumberFormat="1" applyFont="1" applyFill="1" applyBorder="1" applyAlignment="1" applyProtection="1">
      <alignment horizontal="center"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/>
      <protection locked="0"/>
    </xf>
    <xf numFmtId="3" fontId="14" fillId="0" borderId="72" xfId="0" applyNumberFormat="1" applyFont="1" applyFill="1" applyBorder="1" applyAlignment="1" applyProtection="1">
      <alignment horizontal="right" vertical="center"/>
      <protection locked="0"/>
    </xf>
    <xf numFmtId="3" fontId="14" fillId="0" borderId="61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vertical="center" wrapText="1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60" xfId="0" applyNumberFormat="1" applyFont="1" applyFill="1" applyBorder="1" applyAlignment="1" applyProtection="1">
      <alignment horizontal="right" vertical="center"/>
      <protection locked="0"/>
    </xf>
    <xf numFmtId="0" fontId="14" fillId="0" borderId="71" xfId="0" applyNumberFormat="1" applyFont="1" applyFill="1" applyBorder="1" applyAlignment="1" applyProtection="1">
      <alignment horizontal="center" vertical="center"/>
      <protection locked="0"/>
    </xf>
    <xf numFmtId="0" fontId="14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14" fillId="0" borderId="72" xfId="0" applyNumberFormat="1" applyFont="1" applyFill="1" applyBorder="1" applyAlignment="1" applyProtection="1">
      <alignment horizontal="right" vertical="center"/>
      <protection locked="0"/>
    </xf>
    <xf numFmtId="3" fontId="14" fillId="0" borderId="61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74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0" fontId="13" fillId="0" borderId="75" xfId="0" applyNumberFormat="1" applyFont="1" applyFill="1" applyBorder="1" applyAlignment="1" applyProtection="1">
      <alignment horizontal="center" vertical="center"/>
      <protection locked="0"/>
    </xf>
    <xf numFmtId="0" fontId="20" fillId="0" borderId="76" xfId="0" applyFont="1" applyBorder="1" applyAlignment="1">
      <alignment horizontal="center" vertical="center" wrapText="1"/>
    </xf>
    <xf numFmtId="3" fontId="15" fillId="0" borderId="77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8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E5" sqref="E5"/>
    </sheetView>
  </sheetViews>
  <sheetFormatPr defaultColWidth="9.00390625" defaultRowHeight="12.75"/>
  <cols>
    <col min="1" max="1" width="7.25390625" style="1" customWidth="1"/>
    <col min="2" max="2" width="35.25390625" style="1" customWidth="1"/>
    <col min="3" max="3" width="7.00390625" style="1" customWidth="1"/>
    <col min="4" max="4" width="13.375" style="1" customWidth="1"/>
    <col min="5" max="5" width="11.625" style="1" customWidth="1"/>
    <col min="6" max="6" width="13.25390625" style="1" customWidth="1"/>
    <col min="7" max="16384" width="10.00390625" style="1" customWidth="1"/>
  </cols>
  <sheetData>
    <row r="1" ht="13.5" customHeight="1">
      <c r="E1" s="10" t="s">
        <v>13</v>
      </c>
    </row>
    <row r="2" spans="1:5" ht="13.5" customHeight="1">
      <c r="A2" s="3"/>
      <c r="B2" s="4"/>
      <c r="C2" s="5"/>
      <c r="D2" s="5"/>
      <c r="E2" s="23" t="s">
        <v>128</v>
      </c>
    </row>
    <row r="3" spans="1:5" ht="13.5" customHeight="1">
      <c r="A3" s="3"/>
      <c r="B3" s="4"/>
      <c r="C3" s="5"/>
      <c r="D3" s="5"/>
      <c r="E3" s="23" t="s">
        <v>14</v>
      </c>
    </row>
    <row r="4" spans="1:5" ht="13.5" customHeight="1">
      <c r="A4" s="3"/>
      <c r="B4" s="4"/>
      <c r="C4" s="5"/>
      <c r="D4" s="5"/>
      <c r="E4" s="23" t="s">
        <v>129</v>
      </c>
    </row>
    <row r="5" spans="1:6" s="11" customFormat="1" ht="53.25" customHeight="1">
      <c r="A5" s="6" t="s">
        <v>47</v>
      </c>
      <c r="B5" s="7"/>
      <c r="C5" s="8"/>
      <c r="D5" s="8"/>
      <c r="E5" s="36"/>
      <c r="F5" s="36"/>
    </row>
    <row r="6" spans="1:6" s="11" customFormat="1" ht="19.5" thickBot="1">
      <c r="A6" s="6"/>
      <c r="B6" s="7"/>
      <c r="C6" s="8"/>
      <c r="D6" s="8"/>
      <c r="F6" s="40" t="s">
        <v>10</v>
      </c>
    </row>
    <row r="7" spans="1:6" s="12" customFormat="1" ht="21.75" customHeight="1">
      <c r="A7" s="25" t="s">
        <v>0</v>
      </c>
      <c r="B7" s="32" t="s">
        <v>1</v>
      </c>
      <c r="C7" s="18" t="s">
        <v>2</v>
      </c>
      <c r="D7" s="292" t="s">
        <v>16</v>
      </c>
      <c r="E7" s="49" t="s">
        <v>3</v>
      </c>
      <c r="F7" s="37"/>
    </row>
    <row r="8" spans="1:6" s="12" customFormat="1" ht="16.5" customHeight="1">
      <c r="A8" s="26" t="s">
        <v>4</v>
      </c>
      <c r="B8" s="14"/>
      <c r="C8" s="15" t="s">
        <v>5</v>
      </c>
      <c r="D8" s="218" t="s">
        <v>6</v>
      </c>
      <c r="E8" s="62" t="s">
        <v>9</v>
      </c>
      <c r="F8" s="120" t="s">
        <v>6</v>
      </c>
    </row>
    <row r="9" spans="1:6" s="21" customFormat="1" ht="12" thickBot="1">
      <c r="A9" s="30">
        <v>1</v>
      </c>
      <c r="B9" s="31">
        <v>2</v>
      </c>
      <c r="C9" s="31">
        <v>3</v>
      </c>
      <c r="D9" s="106">
        <v>4</v>
      </c>
      <c r="E9" s="138">
        <v>5</v>
      </c>
      <c r="F9" s="104">
        <v>6</v>
      </c>
    </row>
    <row r="10" spans="1:6" s="21" customFormat="1" ht="18.75" customHeight="1" thickBot="1" thickTop="1">
      <c r="A10" s="164">
        <v>600</v>
      </c>
      <c r="B10" s="273" t="s">
        <v>72</v>
      </c>
      <c r="C10" s="159" t="s">
        <v>78</v>
      </c>
      <c r="D10" s="189"/>
      <c r="E10" s="151">
        <f>E11</f>
        <v>30000</v>
      </c>
      <c r="F10" s="160">
        <f>F11</f>
        <v>30000</v>
      </c>
    </row>
    <row r="11" spans="1:6" s="21" customFormat="1" ht="15" thickTop="1">
      <c r="A11" s="165">
        <v>60016</v>
      </c>
      <c r="B11" s="275" t="s">
        <v>73</v>
      </c>
      <c r="C11" s="161"/>
      <c r="D11" s="190"/>
      <c r="E11" s="150">
        <f>E12</f>
        <v>30000</v>
      </c>
      <c r="F11" s="162">
        <f>F12</f>
        <v>30000</v>
      </c>
    </row>
    <row r="12" spans="1:6" s="21" customFormat="1" ht="30">
      <c r="A12" s="144">
        <v>6050</v>
      </c>
      <c r="B12" s="176" t="s">
        <v>74</v>
      </c>
      <c r="C12" s="154"/>
      <c r="D12" s="202"/>
      <c r="E12" s="155">
        <f>SUM(E13:E15)</f>
        <v>30000</v>
      </c>
      <c r="F12" s="146">
        <f>SUM(F13:F15)</f>
        <v>30000</v>
      </c>
    </row>
    <row r="13" spans="1:6" s="21" customFormat="1" ht="12.75" customHeight="1">
      <c r="A13" s="144"/>
      <c r="B13" s="276" t="s">
        <v>91</v>
      </c>
      <c r="C13" s="154"/>
      <c r="D13" s="202"/>
      <c r="E13" s="271"/>
      <c r="F13" s="170">
        <v>30000</v>
      </c>
    </row>
    <row r="14" spans="1:6" s="21" customFormat="1" ht="12.75" customHeight="1">
      <c r="A14" s="144"/>
      <c r="B14" s="276" t="s">
        <v>75</v>
      </c>
      <c r="C14" s="154"/>
      <c r="D14" s="202"/>
      <c r="E14" s="153">
        <v>24000</v>
      </c>
      <c r="F14" s="170"/>
    </row>
    <row r="15" spans="1:6" s="21" customFormat="1" ht="12.75" customHeight="1" thickBot="1">
      <c r="A15" s="144"/>
      <c r="B15" s="276" t="s">
        <v>76</v>
      </c>
      <c r="C15" s="154"/>
      <c r="D15" s="202"/>
      <c r="E15" s="153">
        <v>6000</v>
      </c>
      <c r="F15" s="272"/>
    </row>
    <row r="16" spans="1:6" s="21" customFormat="1" ht="18.75" customHeight="1" thickBot="1" thickTop="1">
      <c r="A16" s="112">
        <v>630</v>
      </c>
      <c r="B16" s="140" t="s">
        <v>48</v>
      </c>
      <c r="C16" s="125" t="s">
        <v>54</v>
      </c>
      <c r="D16" s="108"/>
      <c r="E16" s="63">
        <f>E17</f>
        <v>4400</v>
      </c>
      <c r="F16" s="57">
        <f>F17</f>
        <v>4400</v>
      </c>
    </row>
    <row r="17" spans="1:6" s="21" customFormat="1" ht="29.25" thickTop="1">
      <c r="A17" s="133">
        <v>63003</v>
      </c>
      <c r="B17" s="215" t="s">
        <v>49</v>
      </c>
      <c r="C17" s="168"/>
      <c r="D17" s="186"/>
      <c r="E17" s="65">
        <f>SUM(E18:E19)</f>
        <v>4400</v>
      </c>
      <c r="F17" s="121">
        <f>SUM(F18:F19)</f>
        <v>4400</v>
      </c>
    </row>
    <row r="18" spans="1:6" s="21" customFormat="1" ht="18" customHeight="1">
      <c r="A18" s="107">
        <v>4210</v>
      </c>
      <c r="B18" s="115" t="s">
        <v>34</v>
      </c>
      <c r="C18" s="167"/>
      <c r="D18" s="187"/>
      <c r="E18" s="61">
        <v>4400</v>
      </c>
      <c r="F18" s="90"/>
    </row>
    <row r="19" spans="1:6" s="21" customFormat="1" ht="18" customHeight="1" thickBot="1">
      <c r="A19" s="144">
        <v>4300</v>
      </c>
      <c r="B19" s="115" t="s">
        <v>11</v>
      </c>
      <c r="C19" s="167"/>
      <c r="D19" s="187"/>
      <c r="E19" s="113"/>
      <c r="F19" s="145">
        <v>4400</v>
      </c>
    </row>
    <row r="20" spans="1:6" s="21" customFormat="1" ht="20.25" customHeight="1" thickBot="1" thickTop="1">
      <c r="A20" s="164">
        <v>700</v>
      </c>
      <c r="B20" s="246" t="s">
        <v>66</v>
      </c>
      <c r="C20" s="159" t="s">
        <v>42</v>
      </c>
      <c r="D20" s="189"/>
      <c r="E20" s="151">
        <f>E21</f>
        <v>600</v>
      </c>
      <c r="F20" s="160">
        <f>F21</f>
        <v>600</v>
      </c>
    </row>
    <row r="21" spans="1:6" s="21" customFormat="1" ht="15" thickTop="1">
      <c r="A21" s="165">
        <v>70095</v>
      </c>
      <c r="B21" s="247" t="s">
        <v>7</v>
      </c>
      <c r="C21" s="161"/>
      <c r="D21" s="190"/>
      <c r="E21" s="150">
        <f>SUM(E23:E24)</f>
        <v>600</v>
      </c>
      <c r="F21" s="162">
        <f>SUM(F23:F24)</f>
        <v>600</v>
      </c>
    </row>
    <row r="22" spans="1:6" s="21" customFormat="1" ht="15">
      <c r="A22" s="274"/>
      <c r="B22" s="291" t="s">
        <v>82</v>
      </c>
      <c r="C22" s="185"/>
      <c r="D22" s="188"/>
      <c r="E22" s="281"/>
      <c r="F22" s="290"/>
    </row>
    <row r="23" spans="1:6" s="21" customFormat="1" ht="15">
      <c r="A23" s="144">
        <v>4210</v>
      </c>
      <c r="B23" s="115" t="s">
        <v>83</v>
      </c>
      <c r="C23" s="167"/>
      <c r="D23" s="187"/>
      <c r="E23" s="155">
        <v>600</v>
      </c>
      <c r="F23" s="145"/>
    </row>
    <row r="24" spans="1:6" s="21" customFormat="1" ht="15.75" thickBot="1">
      <c r="A24" s="144">
        <v>4300</v>
      </c>
      <c r="B24" s="115" t="s">
        <v>90</v>
      </c>
      <c r="C24" s="167"/>
      <c r="D24" s="187"/>
      <c r="E24" s="113"/>
      <c r="F24" s="146">
        <v>600</v>
      </c>
    </row>
    <row r="25" spans="1:6" s="33" customFormat="1" ht="18.75" customHeight="1" thickBot="1" thickTop="1">
      <c r="A25" s="122" t="s">
        <v>28</v>
      </c>
      <c r="B25" s="42" t="s">
        <v>29</v>
      </c>
      <c r="C25" s="43"/>
      <c r="D25" s="66"/>
      <c r="E25" s="63">
        <f>E32+E26</f>
        <v>58409</v>
      </c>
      <c r="F25" s="57">
        <f>F32+F26</f>
        <v>58409</v>
      </c>
    </row>
    <row r="26" spans="1:6" s="33" customFormat="1" ht="15" thickTop="1">
      <c r="A26" s="224" t="s">
        <v>61</v>
      </c>
      <c r="B26" s="225" t="s">
        <v>62</v>
      </c>
      <c r="C26" s="226" t="s">
        <v>42</v>
      </c>
      <c r="D26" s="227"/>
      <c r="E26" s="228">
        <f>SUM(E28:E31)</f>
        <v>14000</v>
      </c>
      <c r="F26" s="250">
        <f>F27</f>
        <v>14000</v>
      </c>
    </row>
    <row r="27" spans="1:6" s="33" customFormat="1" ht="18.75" customHeight="1">
      <c r="A27" s="230" t="s">
        <v>63</v>
      </c>
      <c r="B27" s="181" t="s">
        <v>44</v>
      </c>
      <c r="C27" s="231"/>
      <c r="D27" s="232"/>
      <c r="E27" s="233"/>
      <c r="F27" s="251">
        <v>14000</v>
      </c>
    </row>
    <row r="28" spans="1:6" s="33" customFormat="1" ht="15">
      <c r="A28" s="239" t="s">
        <v>27</v>
      </c>
      <c r="B28" s="147" t="s">
        <v>34</v>
      </c>
      <c r="C28" s="220"/>
      <c r="D28" s="221"/>
      <c r="E28" s="155">
        <v>2000</v>
      </c>
      <c r="F28" s="146"/>
    </row>
    <row r="29" spans="1:6" s="33" customFormat="1" ht="15">
      <c r="A29" s="239" t="s">
        <v>12</v>
      </c>
      <c r="B29" s="147" t="s">
        <v>11</v>
      </c>
      <c r="C29" s="220"/>
      <c r="D29" s="221"/>
      <c r="E29" s="155">
        <v>5000</v>
      </c>
      <c r="F29" s="146"/>
    </row>
    <row r="30" spans="1:6" s="33" customFormat="1" ht="15">
      <c r="A30" s="239" t="s">
        <v>64</v>
      </c>
      <c r="B30" s="147" t="s">
        <v>26</v>
      </c>
      <c r="C30" s="220"/>
      <c r="D30" s="221"/>
      <c r="E30" s="155">
        <v>5000</v>
      </c>
      <c r="F30" s="146"/>
    </row>
    <row r="31" spans="1:6" s="33" customFormat="1" ht="15">
      <c r="A31" s="234" t="s">
        <v>65</v>
      </c>
      <c r="B31" s="235" t="s">
        <v>67</v>
      </c>
      <c r="C31" s="236"/>
      <c r="D31" s="237"/>
      <c r="E31" s="238">
        <v>2000</v>
      </c>
      <c r="F31" s="252"/>
    </row>
    <row r="32" spans="1:6" s="33" customFormat="1" ht="16.5" customHeight="1">
      <c r="A32" s="229" t="s">
        <v>30</v>
      </c>
      <c r="B32" s="211" t="s">
        <v>31</v>
      </c>
      <c r="C32" s="248"/>
      <c r="D32" s="201"/>
      <c r="E32" s="183">
        <f>SUM(E33:E37)</f>
        <v>44409</v>
      </c>
      <c r="F32" s="339">
        <f>SUM(F33:F37)</f>
        <v>44409</v>
      </c>
    </row>
    <row r="33" spans="1:6" s="21" customFormat="1" ht="30">
      <c r="A33" s="144">
        <v>3020</v>
      </c>
      <c r="B33" s="115" t="s">
        <v>92</v>
      </c>
      <c r="C33" s="154" t="s">
        <v>71</v>
      </c>
      <c r="D33" s="269"/>
      <c r="E33" s="155">
        <v>6000</v>
      </c>
      <c r="F33" s="251"/>
    </row>
    <row r="34" spans="1:6" s="21" customFormat="1" ht="15">
      <c r="A34" s="277">
        <v>4210</v>
      </c>
      <c r="B34" s="152" t="s">
        <v>34</v>
      </c>
      <c r="C34" s="154" t="s">
        <v>85</v>
      </c>
      <c r="D34" s="191"/>
      <c r="E34" s="175">
        <v>4000</v>
      </c>
      <c r="F34" s="270"/>
    </row>
    <row r="35" spans="1:6" s="21" customFormat="1" ht="15">
      <c r="A35" s="144">
        <v>4300</v>
      </c>
      <c r="B35" s="115" t="s">
        <v>89</v>
      </c>
      <c r="C35" s="154" t="s">
        <v>85</v>
      </c>
      <c r="D35" s="187"/>
      <c r="E35" s="113"/>
      <c r="F35" s="146">
        <v>10000</v>
      </c>
    </row>
    <row r="36" spans="1:6" s="33" customFormat="1" ht="15">
      <c r="A36" s="22" t="s">
        <v>12</v>
      </c>
      <c r="B36" s="119" t="s">
        <v>11</v>
      </c>
      <c r="C36" s="154" t="s">
        <v>32</v>
      </c>
      <c r="D36" s="191"/>
      <c r="E36" s="155">
        <v>34409</v>
      </c>
      <c r="F36" s="210"/>
    </row>
    <row r="37" spans="1:6" s="33" customFormat="1" ht="30.75" thickBot="1">
      <c r="A37" s="144">
        <v>4440</v>
      </c>
      <c r="B37" s="147" t="s">
        <v>53</v>
      </c>
      <c r="C37" s="154" t="s">
        <v>85</v>
      </c>
      <c r="D37" s="191"/>
      <c r="E37" s="214"/>
      <c r="F37" s="146">
        <v>34409</v>
      </c>
    </row>
    <row r="38" spans="1:6" s="21" customFormat="1" ht="18.75" customHeight="1" thickBot="1" thickTop="1">
      <c r="A38" s="112">
        <v>758</v>
      </c>
      <c r="B38" s="148" t="s">
        <v>36</v>
      </c>
      <c r="C38" s="125" t="s">
        <v>121</v>
      </c>
      <c r="D38" s="108"/>
      <c r="E38" s="151">
        <f>E39</f>
        <v>60000</v>
      </c>
      <c r="F38" s="160"/>
    </row>
    <row r="39" spans="1:6" s="21" customFormat="1" ht="18.75" customHeight="1" thickTop="1">
      <c r="A39" s="133">
        <v>75818</v>
      </c>
      <c r="B39" s="149" t="s">
        <v>84</v>
      </c>
      <c r="C39" s="168"/>
      <c r="D39" s="186"/>
      <c r="E39" s="150">
        <f>E40</f>
        <v>60000</v>
      </c>
      <c r="F39" s="162"/>
    </row>
    <row r="40" spans="1:6" s="293" customFormat="1" ht="18.75" customHeight="1">
      <c r="A40" s="333">
        <v>4810</v>
      </c>
      <c r="B40" s="334" t="s">
        <v>55</v>
      </c>
      <c r="C40" s="335"/>
      <c r="D40" s="336"/>
      <c r="E40" s="337">
        <f>20000+40000</f>
        <v>60000</v>
      </c>
      <c r="F40" s="338"/>
    </row>
    <row r="41" spans="1:6" s="33" customFormat="1" ht="19.5" customHeight="1" thickBot="1">
      <c r="A41" s="327">
        <v>803</v>
      </c>
      <c r="B41" s="328" t="s">
        <v>37</v>
      </c>
      <c r="C41" s="329" t="s">
        <v>24</v>
      </c>
      <c r="D41" s="330">
        <f>D42</f>
        <v>22101</v>
      </c>
      <c r="E41" s="331"/>
      <c r="F41" s="332">
        <f>F42</f>
        <v>22101</v>
      </c>
    </row>
    <row r="42" spans="1:6" s="33" customFormat="1" ht="15" thickTop="1">
      <c r="A42" s="165">
        <v>80309</v>
      </c>
      <c r="B42" s="184" t="s">
        <v>38</v>
      </c>
      <c r="C42" s="184"/>
      <c r="D42" s="193">
        <f>D43+D44</f>
        <v>22101</v>
      </c>
      <c r="E42" s="150"/>
      <c r="F42" s="162">
        <f>SUM(F43:F48)</f>
        <v>22101</v>
      </c>
    </row>
    <row r="43" spans="1:6" s="33" customFormat="1" ht="90">
      <c r="A43" s="144">
        <v>2888</v>
      </c>
      <c r="B43" s="147" t="s">
        <v>120</v>
      </c>
      <c r="C43" s="152"/>
      <c r="D43" s="194">
        <v>16576</v>
      </c>
      <c r="E43" s="155"/>
      <c r="F43" s="210"/>
    </row>
    <row r="44" spans="1:6" s="33" customFormat="1" ht="90">
      <c r="A44" s="144">
        <v>2889</v>
      </c>
      <c r="B44" s="147" t="s">
        <v>120</v>
      </c>
      <c r="C44" s="152"/>
      <c r="D44" s="194">
        <v>5525</v>
      </c>
      <c r="E44" s="155"/>
      <c r="F44" s="210"/>
    </row>
    <row r="45" spans="1:6" s="33" customFormat="1" ht="15">
      <c r="A45" s="144">
        <v>3218</v>
      </c>
      <c r="B45" s="152" t="s">
        <v>40</v>
      </c>
      <c r="C45" s="152"/>
      <c r="D45" s="194"/>
      <c r="E45" s="155"/>
      <c r="F45" s="210">
        <v>15188</v>
      </c>
    </row>
    <row r="46" spans="1:6" s="33" customFormat="1" ht="15">
      <c r="A46" s="144">
        <v>3219</v>
      </c>
      <c r="B46" s="152" t="s">
        <v>40</v>
      </c>
      <c r="C46" s="152"/>
      <c r="D46" s="194"/>
      <c r="E46" s="155"/>
      <c r="F46" s="210">
        <v>5063</v>
      </c>
    </row>
    <row r="47" spans="1:6" s="33" customFormat="1" ht="15">
      <c r="A47" s="144">
        <v>4218</v>
      </c>
      <c r="B47" s="260" t="s">
        <v>34</v>
      </c>
      <c r="C47" s="152"/>
      <c r="D47" s="194"/>
      <c r="E47" s="155"/>
      <c r="F47" s="210">
        <v>1387</v>
      </c>
    </row>
    <row r="48" spans="1:6" s="33" customFormat="1" ht="15.75" thickBot="1">
      <c r="A48" s="144">
        <v>4219</v>
      </c>
      <c r="B48" s="260" t="s">
        <v>34</v>
      </c>
      <c r="C48" s="152"/>
      <c r="D48" s="194"/>
      <c r="E48" s="155"/>
      <c r="F48" s="210">
        <v>463</v>
      </c>
    </row>
    <row r="49" spans="1:6" s="33" customFormat="1" ht="44.25" thickBot="1" thickTop="1">
      <c r="A49" s="164">
        <v>853</v>
      </c>
      <c r="B49" s="279" t="s">
        <v>115</v>
      </c>
      <c r="C49" s="180" t="s">
        <v>20</v>
      </c>
      <c r="D49" s="192"/>
      <c r="E49" s="151">
        <f>E50</f>
        <v>9600</v>
      </c>
      <c r="F49" s="160"/>
    </row>
    <row r="50" spans="1:6" s="33" customFormat="1" ht="29.25" thickTop="1">
      <c r="A50" s="165">
        <v>85311</v>
      </c>
      <c r="B50" s="323" t="s">
        <v>116</v>
      </c>
      <c r="C50" s="283"/>
      <c r="D50" s="193"/>
      <c r="E50" s="150">
        <f>E51</f>
        <v>9600</v>
      </c>
      <c r="F50" s="162"/>
    </row>
    <row r="51" spans="1:6" s="33" customFormat="1" ht="18.75" customHeight="1" thickBot="1">
      <c r="A51" s="144">
        <v>4300</v>
      </c>
      <c r="B51" s="284" t="s">
        <v>11</v>
      </c>
      <c r="C51" s="280"/>
      <c r="D51" s="282"/>
      <c r="E51" s="155">
        <v>9600</v>
      </c>
      <c r="F51" s="210"/>
    </row>
    <row r="52" spans="1:6" s="33" customFormat="1" ht="30" thickBot="1" thickTop="1">
      <c r="A52" s="164">
        <v>900</v>
      </c>
      <c r="B52" s="279" t="s">
        <v>77</v>
      </c>
      <c r="C52" s="180" t="s">
        <v>78</v>
      </c>
      <c r="D52" s="192"/>
      <c r="E52" s="151">
        <f>E53</f>
        <v>19000</v>
      </c>
      <c r="F52" s="160">
        <f>F53</f>
        <v>19000</v>
      </c>
    </row>
    <row r="53" spans="1:6" s="33" customFormat="1" ht="15" thickTop="1">
      <c r="A53" s="165">
        <v>90095</v>
      </c>
      <c r="B53" s="283" t="s">
        <v>7</v>
      </c>
      <c r="C53" s="283"/>
      <c r="D53" s="193"/>
      <c r="E53" s="150">
        <f>E54</f>
        <v>19000</v>
      </c>
      <c r="F53" s="162">
        <f>F54</f>
        <v>19000</v>
      </c>
    </row>
    <row r="54" spans="1:6" s="33" customFormat="1" ht="30">
      <c r="A54" s="144">
        <v>6050</v>
      </c>
      <c r="B54" s="284" t="s">
        <v>74</v>
      </c>
      <c r="C54" s="280"/>
      <c r="D54" s="282"/>
      <c r="E54" s="155">
        <f>SUM(E55:E57)</f>
        <v>19000</v>
      </c>
      <c r="F54" s="210">
        <f>SUM(F55:F57)</f>
        <v>19000</v>
      </c>
    </row>
    <row r="55" spans="1:6" s="33" customFormat="1" ht="15">
      <c r="A55" s="144"/>
      <c r="B55" s="285" t="s">
        <v>79</v>
      </c>
      <c r="C55" s="286"/>
      <c r="D55" s="287"/>
      <c r="E55" s="153">
        <v>19000</v>
      </c>
      <c r="F55" s="289"/>
    </row>
    <row r="56" spans="1:6" s="33" customFormat="1" ht="25.5">
      <c r="A56" s="144"/>
      <c r="B56" s="285" t="s">
        <v>80</v>
      </c>
      <c r="C56" s="286"/>
      <c r="D56" s="287"/>
      <c r="E56" s="153"/>
      <c r="F56" s="289">
        <v>15000</v>
      </c>
    </row>
    <row r="57" spans="1:6" s="33" customFormat="1" ht="15" thickBot="1">
      <c r="A57" s="274"/>
      <c r="B57" s="288" t="s">
        <v>81</v>
      </c>
      <c r="C57" s="286"/>
      <c r="D57" s="287"/>
      <c r="E57" s="153"/>
      <c r="F57" s="289">
        <v>4000</v>
      </c>
    </row>
    <row r="58" spans="1:6" s="33" customFormat="1" ht="30" thickBot="1" thickTop="1">
      <c r="A58" s="164">
        <v>921</v>
      </c>
      <c r="B58" s="279" t="s">
        <v>19</v>
      </c>
      <c r="C58" s="180" t="s">
        <v>78</v>
      </c>
      <c r="D58" s="192"/>
      <c r="E58" s="151">
        <f>E59</f>
        <v>0</v>
      </c>
      <c r="F58" s="160">
        <f>F59</f>
        <v>40000</v>
      </c>
    </row>
    <row r="59" spans="1:6" s="33" customFormat="1" ht="16.5" customHeight="1" thickTop="1">
      <c r="A59" s="165">
        <v>92195</v>
      </c>
      <c r="B59" s="283" t="s">
        <v>7</v>
      </c>
      <c r="C59" s="283"/>
      <c r="D59" s="193"/>
      <c r="E59" s="150">
        <f>E60</f>
        <v>0</v>
      </c>
      <c r="F59" s="162">
        <f>SUM(F60:F61)</f>
        <v>40000</v>
      </c>
    </row>
    <row r="60" spans="1:6" s="293" customFormat="1" ht="30">
      <c r="A60" s="277">
        <v>3040</v>
      </c>
      <c r="B60" s="181" t="s">
        <v>88</v>
      </c>
      <c r="C60" s="175"/>
      <c r="D60" s="194"/>
      <c r="E60" s="155"/>
      <c r="F60" s="210">
        <v>1500</v>
      </c>
    </row>
    <row r="61" spans="1:6" s="293" customFormat="1" ht="15.75" thickBot="1">
      <c r="A61" s="277">
        <v>4300</v>
      </c>
      <c r="B61" s="326" t="s">
        <v>119</v>
      </c>
      <c r="C61" s="175"/>
      <c r="D61" s="194"/>
      <c r="E61" s="155"/>
      <c r="F61" s="210">
        <v>38500</v>
      </c>
    </row>
    <row r="62" spans="1:6" s="50" customFormat="1" ht="17.25" thickBot="1" thickTop="1">
      <c r="A62" s="46"/>
      <c r="B62" s="130" t="s">
        <v>8</v>
      </c>
      <c r="C62" s="130"/>
      <c r="D62" s="259">
        <f>D16+D25+D42</f>
        <v>22101</v>
      </c>
      <c r="E62" s="198">
        <f>E58+E52+E50+E41+E38+E25+E20+E16+E10</f>
        <v>182009</v>
      </c>
      <c r="F62" s="240">
        <f>F58+F52+F50+F41+F25+F20+F16+F10</f>
        <v>174510</v>
      </c>
    </row>
    <row r="63" spans="1:6" s="54" customFormat="1" ht="17.25" thickBot="1" thickTop="1">
      <c r="A63" s="51"/>
      <c r="B63" s="52" t="s">
        <v>18</v>
      </c>
      <c r="C63" s="179"/>
      <c r="D63" s="217"/>
      <c r="E63" s="67">
        <f>F62-E62</f>
        <v>-7499</v>
      </c>
      <c r="F63" s="278"/>
    </row>
    <row r="64" s="16" customFormat="1" ht="13.5" thickTop="1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</sheetData>
  <printOptions horizontalCentered="1"/>
  <pageMargins left="0" right="0" top="0.984251968503937" bottom="0.5905511811023623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5" sqref="E5"/>
    </sheetView>
  </sheetViews>
  <sheetFormatPr defaultColWidth="9.00390625" defaultRowHeight="12.75"/>
  <cols>
    <col min="1" max="1" width="7.75390625" style="1" customWidth="1"/>
    <col min="2" max="2" width="30.875" style="1" customWidth="1"/>
    <col min="3" max="3" width="7.875" style="1" customWidth="1"/>
    <col min="4" max="4" width="15.00390625" style="1" customWidth="1"/>
    <col min="5" max="6" width="13.375" style="1" customWidth="1"/>
    <col min="7" max="16384" width="10.00390625" style="1" customWidth="1"/>
  </cols>
  <sheetData>
    <row r="1" spans="2:5" ht="15.75">
      <c r="B1" s="136"/>
      <c r="C1" s="10"/>
      <c r="D1" s="10"/>
      <c r="E1" s="10" t="s">
        <v>15</v>
      </c>
    </row>
    <row r="2" spans="1:5" ht="14.25" customHeight="1">
      <c r="A2" s="3"/>
      <c r="B2" s="4"/>
      <c r="C2" s="23"/>
      <c r="D2" s="23"/>
      <c r="E2" s="23" t="s">
        <v>128</v>
      </c>
    </row>
    <row r="3" spans="1:5" ht="13.5" customHeight="1">
      <c r="A3" s="3"/>
      <c r="B3" s="4"/>
      <c r="C3" s="23"/>
      <c r="D3" s="23"/>
      <c r="E3" s="23" t="s">
        <v>14</v>
      </c>
    </row>
    <row r="4" spans="1:5" ht="15" customHeight="1">
      <c r="A4" s="3"/>
      <c r="B4" s="4"/>
      <c r="C4" s="23"/>
      <c r="D4" s="23"/>
      <c r="E4" s="23" t="s">
        <v>130</v>
      </c>
    </row>
    <row r="5" spans="1:5" ht="9" customHeight="1">
      <c r="A5" s="3"/>
      <c r="B5" s="4"/>
      <c r="C5" s="23"/>
      <c r="D5" s="23"/>
      <c r="E5" s="5"/>
    </row>
    <row r="6" spans="1:6" s="11" customFormat="1" ht="43.5" customHeight="1">
      <c r="A6" s="6" t="s">
        <v>46</v>
      </c>
      <c r="B6" s="7"/>
      <c r="C6" s="8"/>
      <c r="D6" s="8"/>
      <c r="E6" s="8"/>
      <c r="F6" s="8"/>
    </row>
    <row r="7" spans="1:6" s="11" customFormat="1" ht="16.5" customHeight="1" thickBot="1">
      <c r="A7" s="6"/>
      <c r="B7" s="7"/>
      <c r="C7" s="8"/>
      <c r="D7" s="8"/>
      <c r="E7" s="8"/>
      <c r="F7" s="34" t="s">
        <v>10</v>
      </c>
    </row>
    <row r="8" spans="1:6" s="12" customFormat="1" ht="21.75" customHeight="1">
      <c r="A8" s="25" t="s">
        <v>0</v>
      </c>
      <c r="B8" s="32" t="s">
        <v>1</v>
      </c>
      <c r="C8" s="18" t="s">
        <v>2</v>
      </c>
      <c r="D8" s="200" t="s">
        <v>16</v>
      </c>
      <c r="E8" s="49" t="s">
        <v>3</v>
      </c>
      <c r="F8" s="37"/>
    </row>
    <row r="9" spans="1:6" s="12" customFormat="1" ht="14.25" customHeight="1">
      <c r="A9" s="26" t="s">
        <v>4</v>
      </c>
      <c r="B9" s="123"/>
      <c r="C9" s="15" t="s">
        <v>5</v>
      </c>
      <c r="D9" s="105" t="s">
        <v>23</v>
      </c>
      <c r="E9" s="264" t="s">
        <v>9</v>
      </c>
      <c r="F9" s="35" t="s">
        <v>6</v>
      </c>
    </row>
    <row r="10" spans="1:6" s="21" customFormat="1" ht="12" customHeight="1" thickBot="1">
      <c r="A10" s="30">
        <v>1</v>
      </c>
      <c r="B10" s="132">
        <v>2</v>
      </c>
      <c r="C10" s="31">
        <v>3</v>
      </c>
      <c r="D10" s="106">
        <v>4</v>
      </c>
      <c r="E10" s="265">
        <v>5</v>
      </c>
      <c r="F10" s="261">
        <v>6</v>
      </c>
    </row>
    <row r="11" spans="1:6" s="33" customFormat="1" ht="15.75" thickBot="1" thickTop="1">
      <c r="A11" s="112">
        <v>801</v>
      </c>
      <c r="B11" s="137" t="s">
        <v>25</v>
      </c>
      <c r="C11" s="159" t="s">
        <v>33</v>
      </c>
      <c r="D11" s="213"/>
      <c r="E11" s="212"/>
      <c r="F11" s="253">
        <f>F12</f>
        <v>20000</v>
      </c>
    </row>
    <row r="12" spans="1:6" s="33" customFormat="1" ht="19.5" customHeight="1" thickTop="1">
      <c r="A12" s="156">
        <v>80195</v>
      </c>
      <c r="B12" s="157" t="s">
        <v>7</v>
      </c>
      <c r="C12" s="249"/>
      <c r="D12" s="195"/>
      <c r="E12" s="158"/>
      <c r="F12" s="143">
        <f>F13</f>
        <v>20000</v>
      </c>
    </row>
    <row r="13" spans="1:6" s="33" customFormat="1" ht="30.75" thickBot="1">
      <c r="A13" s="144">
        <v>6069</v>
      </c>
      <c r="B13" s="147" t="s">
        <v>43</v>
      </c>
      <c r="C13" s="152"/>
      <c r="D13" s="194"/>
      <c r="E13" s="155"/>
      <c r="F13" s="254">
        <v>20000</v>
      </c>
    </row>
    <row r="14" spans="1:6" s="33" customFormat="1" ht="44.25" thickBot="1" thickTop="1">
      <c r="A14" s="164">
        <v>853</v>
      </c>
      <c r="B14" s="279" t="s">
        <v>115</v>
      </c>
      <c r="C14" s="180" t="s">
        <v>20</v>
      </c>
      <c r="D14" s="192"/>
      <c r="E14" s="151"/>
      <c r="F14" s="160">
        <f>F15</f>
        <v>9600</v>
      </c>
    </row>
    <row r="15" spans="1:6" s="33" customFormat="1" ht="29.25" thickTop="1">
      <c r="A15" s="165">
        <v>85321</v>
      </c>
      <c r="B15" s="323" t="s">
        <v>117</v>
      </c>
      <c r="C15" s="283"/>
      <c r="D15" s="193"/>
      <c r="E15" s="150"/>
      <c r="F15" s="162">
        <f>SUM(F16:F19)</f>
        <v>9600</v>
      </c>
    </row>
    <row r="16" spans="1:6" s="33" customFormat="1" ht="30">
      <c r="A16" s="144">
        <v>4010</v>
      </c>
      <c r="B16" s="284" t="s">
        <v>118</v>
      </c>
      <c r="C16" s="175"/>
      <c r="D16" s="194"/>
      <c r="E16" s="155"/>
      <c r="F16" s="146">
        <v>4600</v>
      </c>
    </row>
    <row r="17" spans="1:6" s="33" customFormat="1" ht="20.25" customHeight="1">
      <c r="A17" s="144">
        <v>4110</v>
      </c>
      <c r="B17" s="284" t="s">
        <v>96</v>
      </c>
      <c r="C17" s="175"/>
      <c r="D17" s="194"/>
      <c r="E17" s="155"/>
      <c r="F17" s="146">
        <v>1500</v>
      </c>
    </row>
    <row r="18" spans="1:6" s="33" customFormat="1" ht="15">
      <c r="A18" s="144">
        <v>4120</v>
      </c>
      <c r="B18" s="284" t="s">
        <v>97</v>
      </c>
      <c r="C18" s="175"/>
      <c r="D18" s="194"/>
      <c r="E18" s="155"/>
      <c r="F18" s="146">
        <v>80</v>
      </c>
    </row>
    <row r="19" spans="1:6" s="33" customFormat="1" ht="15.75" thickBot="1">
      <c r="A19" s="144">
        <v>4300</v>
      </c>
      <c r="B19" s="284" t="s">
        <v>11</v>
      </c>
      <c r="C19" s="280"/>
      <c r="D19" s="282"/>
      <c r="E19" s="155"/>
      <c r="F19" s="210">
        <v>3420</v>
      </c>
    </row>
    <row r="20" spans="1:6" s="33" customFormat="1" ht="28.5" customHeight="1" thickBot="1" thickTop="1">
      <c r="A20" s="112">
        <v>854</v>
      </c>
      <c r="B20" s="255" t="s">
        <v>35</v>
      </c>
      <c r="C20" s="125" t="s">
        <v>24</v>
      </c>
      <c r="D20" s="205">
        <f>D21</f>
        <v>360490</v>
      </c>
      <c r="E20" s="266"/>
      <c r="F20" s="178">
        <f>F21</f>
        <v>360490</v>
      </c>
    </row>
    <row r="21" spans="1:6" s="2" customFormat="1" ht="15.75" customHeight="1" thickTop="1">
      <c r="A21" s="156">
        <v>85415</v>
      </c>
      <c r="B21" s="199" t="s">
        <v>39</v>
      </c>
      <c r="C21" s="163"/>
      <c r="D21" s="195">
        <f>D22+D23</f>
        <v>360490</v>
      </c>
      <c r="E21" s="267"/>
      <c r="F21" s="262">
        <f>F24+F25+F26+F27</f>
        <v>360490</v>
      </c>
    </row>
    <row r="22" spans="1:6" s="2" customFormat="1" ht="108.75" customHeight="1">
      <c r="A22" s="107">
        <v>2888</v>
      </c>
      <c r="B22" s="147" t="s">
        <v>120</v>
      </c>
      <c r="C22" s="24"/>
      <c r="D22" s="27">
        <v>245313</v>
      </c>
      <c r="E22" s="268"/>
      <c r="F22" s="263"/>
    </row>
    <row r="23" spans="1:6" s="2" customFormat="1" ht="105">
      <c r="A23" s="107">
        <v>2889</v>
      </c>
      <c r="B23" s="147" t="s">
        <v>120</v>
      </c>
      <c r="C23" s="24"/>
      <c r="D23" s="27">
        <v>115177</v>
      </c>
      <c r="E23" s="268"/>
      <c r="F23" s="263"/>
    </row>
    <row r="24" spans="1:6" s="2" customFormat="1" ht="27.75" customHeight="1">
      <c r="A24" s="107">
        <v>3248</v>
      </c>
      <c r="B24" s="135" t="s">
        <v>41</v>
      </c>
      <c r="C24" s="24"/>
      <c r="D24" s="59"/>
      <c r="E24" s="61"/>
      <c r="F24" s="58">
        <v>238860</v>
      </c>
    </row>
    <row r="25" spans="1:6" s="2" customFormat="1" ht="27.75" customHeight="1">
      <c r="A25" s="107">
        <v>3249</v>
      </c>
      <c r="B25" s="135" t="s">
        <v>41</v>
      </c>
      <c r="C25" s="24"/>
      <c r="D25" s="59"/>
      <c r="E25" s="61"/>
      <c r="F25" s="58">
        <v>112150</v>
      </c>
    </row>
    <row r="26" spans="1:6" s="2" customFormat="1" ht="16.5" customHeight="1">
      <c r="A26" s="107">
        <v>4218</v>
      </c>
      <c r="B26" s="135" t="s">
        <v>34</v>
      </c>
      <c r="C26" s="24"/>
      <c r="D26" s="59"/>
      <c r="E26" s="61"/>
      <c r="F26" s="58">
        <v>6440</v>
      </c>
    </row>
    <row r="27" spans="1:6" s="2" customFormat="1" ht="16.5" customHeight="1">
      <c r="A27" s="346">
        <v>4219</v>
      </c>
      <c r="B27" s="347" t="s">
        <v>34</v>
      </c>
      <c r="C27" s="348"/>
      <c r="D27" s="201"/>
      <c r="E27" s="349"/>
      <c r="F27" s="350">
        <v>3040</v>
      </c>
    </row>
    <row r="28" spans="1:6" s="2" customFormat="1" ht="45" customHeight="1" thickBot="1">
      <c r="A28" s="340">
        <v>921</v>
      </c>
      <c r="B28" s="341" t="s">
        <v>19</v>
      </c>
      <c r="C28" s="342" t="s">
        <v>20</v>
      </c>
      <c r="D28" s="343"/>
      <c r="E28" s="344">
        <f>E29</f>
        <v>108200</v>
      </c>
      <c r="F28" s="345">
        <f>F29</f>
        <v>108200</v>
      </c>
    </row>
    <row r="29" spans="1:6" s="2" customFormat="1" ht="15.75" customHeight="1" thickTop="1">
      <c r="A29" s="134">
        <v>92118</v>
      </c>
      <c r="B29" s="171" t="s">
        <v>21</v>
      </c>
      <c r="C29" s="110"/>
      <c r="D29" s="203"/>
      <c r="E29" s="60">
        <f>E30</f>
        <v>108200</v>
      </c>
      <c r="F29" s="139">
        <f>F30+F33</f>
        <v>108200</v>
      </c>
    </row>
    <row r="30" spans="1:6" s="2" customFormat="1" ht="26.25" customHeight="1">
      <c r="A30" s="109">
        <v>2480</v>
      </c>
      <c r="B30" s="166" t="s">
        <v>56</v>
      </c>
      <c r="C30" s="111"/>
      <c r="D30" s="196"/>
      <c r="E30" s="64">
        <v>108200</v>
      </c>
      <c r="F30" s="118"/>
    </row>
    <row r="31" spans="1:6" s="2" customFormat="1" ht="14.25" customHeight="1">
      <c r="A31" s="172"/>
      <c r="B31" s="169" t="s">
        <v>57</v>
      </c>
      <c r="C31" s="173"/>
      <c r="D31" s="204"/>
      <c r="E31" s="153">
        <v>75200</v>
      </c>
      <c r="F31" s="174"/>
    </row>
    <row r="32" spans="1:6" s="2" customFormat="1" ht="24.75" customHeight="1">
      <c r="A32" s="172"/>
      <c r="B32" s="169" t="s">
        <v>58</v>
      </c>
      <c r="C32" s="173"/>
      <c r="D32" s="204"/>
      <c r="E32" s="153">
        <v>33000</v>
      </c>
      <c r="F32" s="174"/>
    </row>
    <row r="33" spans="1:6" s="2" customFormat="1" ht="61.5" customHeight="1">
      <c r="A33" s="144">
        <v>6220</v>
      </c>
      <c r="B33" s="219" t="s">
        <v>59</v>
      </c>
      <c r="C33" s="220"/>
      <c r="D33" s="221"/>
      <c r="E33" s="155"/>
      <c r="F33" s="182">
        <v>108200</v>
      </c>
    </row>
    <row r="34" spans="1:6" s="2" customFormat="1" ht="12" customHeight="1">
      <c r="A34" s="144"/>
      <c r="B34" s="169" t="s">
        <v>57</v>
      </c>
      <c r="C34" s="220"/>
      <c r="D34" s="221"/>
      <c r="E34" s="155"/>
      <c r="F34" s="174">
        <v>75200</v>
      </c>
    </row>
    <row r="35" spans="1:6" s="2" customFormat="1" ht="26.25" customHeight="1" thickBot="1">
      <c r="A35" s="144"/>
      <c r="B35" s="169" t="s">
        <v>58</v>
      </c>
      <c r="C35" s="220"/>
      <c r="D35" s="197"/>
      <c r="E35" s="155"/>
      <c r="F35" s="174">
        <v>33000</v>
      </c>
    </row>
    <row r="36" spans="1:6" s="48" customFormat="1" ht="20.25" customHeight="1" thickBot="1" thickTop="1">
      <c r="A36" s="46"/>
      <c r="B36" s="47" t="s">
        <v>8</v>
      </c>
      <c r="C36" s="130"/>
      <c r="D36" s="324">
        <f>D20+D11+D14+D28</f>
        <v>360490</v>
      </c>
      <c r="E36" s="124">
        <f>E14+E20+E28+E11</f>
        <v>108200</v>
      </c>
      <c r="F36" s="56">
        <f>F14+F20+F28+F11</f>
        <v>498290</v>
      </c>
    </row>
    <row r="37" spans="1:6" s="54" customFormat="1" ht="0.75" customHeight="1" hidden="1" thickBot="1" thickTop="1">
      <c r="A37" s="55"/>
      <c r="B37" s="52" t="s">
        <v>18</v>
      </c>
      <c r="C37" s="126"/>
      <c r="D37" s="179"/>
      <c r="E37" s="67">
        <f>F36-E36</f>
        <v>390090</v>
      </c>
      <c r="F37" s="53"/>
    </row>
    <row r="38" spans="1:6" s="209" customFormat="1" ht="20.25" customHeight="1" thickBot="1" thickTop="1">
      <c r="A38" s="206"/>
      <c r="B38" s="207" t="s">
        <v>18</v>
      </c>
      <c r="C38" s="208"/>
      <c r="D38" s="325"/>
      <c r="E38" s="353">
        <f>F36-E36</f>
        <v>390090</v>
      </c>
      <c r="F38" s="354"/>
    </row>
    <row r="39" s="16" customFormat="1" ht="13.5" thickTop="1"/>
  </sheetData>
  <mergeCells count="1">
    <mergeCell ref="E38:F38"/>
  </mergeCells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5" sqref="D5"/>
    </sheetView>
  </sheetViews>
  <sheetFormatPr defaultColWidth="9.00390625" defaultRowHeight="12.75"/>
  <cols>
    <col min="1" max="1" width="7.75390625" style="1" customWidth="1"/>
    <col min="2" max="2" width="36.625" style="1" customWidth="1"/>
    <col min="3" max="3" width="6.75390625" style="1" customWidth="1"/>
    <col min="4" max="5" width="16.875" style="1" customWidth="1"/>
    <col min="6" max="16384" width="10.00390625" style="1" customWidth="1"/>
  </cols>
  <sheetData>
    <row r="1" spans="4:6" s="11" customFormat="1" ht="14.25" customHeight="1">
      <c r="D1" s="10" t="s">
        <v>17</v>
      </c>
      <c r="E1" s="10"/>
      <c r="F1" s="10"/>
    </row>
    <row r="2" spans="1:6" s="11" customFormat="1" ht="14.25" customHeight="1">
      <c r="A2" s="28"/>
      <c r="B2" s="29"/>
      <c r="C2" s="8"/>
      <c r="D2" s="23" t="s">
        <v>131</v>
      </c>
      <c r="E2" s="23"/>
      <c r="F2" s="10"/>
    </row>
    <row r="3" spans="1:6" s="11" customFormat="1" ht="14.25" customHeight="1">
      <c r="A3" s="28"/>
      <c r="B3" s="29"/>
      <c r="C3" s="8"/>
      <c r="D3" s="23" t="s">
        <v>14</v>
      </c>
      <c r="E3" s="23"/>
      <c r="F3" s="10"/>
    </row>
    <row r="4" spans="1:6" s="11" customFormat="1" ht="14.25" customHeight="1">
      <c r="A4" s="28"/>
      <c r="B4" s="29"/>
      <c r="C4" s="8"/>
      <c r="D4" s="23" t="s">
        <v>129</v>
      </c>
      <c r="E4" s="23"/>
      <c r="F4" s="10"/>
    </row>
    <row r="5" spans="1:6" s="11" customFormat="1" ht="29.25" customHeight="1">
      <c r="A5" s="28"/>
      <c r="B5" s="29"/>
      <c r="C5" s="8"/>
      <c r="D5" s="8"/>
      <c r="E5" s="23"/>
      <c r="F5" s="10"/>
    </row>
    <row r="6" spans="1:6" s="11" customFormat="1" ht="89.25" customHeight="1">
      <c r="A6" s="6" t="s">
        <v>122</v>
      </c>
      <c r="B6" s="7"/>
      <c r="C6" s="8"/>
      <c r="D6" s="8"/>
      <c r="E6" s="9"/>
      <c r="F6" s="10"/>
    </row>
    <row r="7" spans="1:6" s="11" customFormat="1" ht="22.5" customHeight="1" thickBot="1">
      <c r="A7" s="6"/>
      <c r="B7" s="7"/>
      <c r="C7" s="8"/>
      <c r="D7" s="8"/>
      <c r="E7" s="9" t="s">
        <v>10</v>
      </c>
      <c r="F7" s="10"/>
    </row>
    <row r="8" spans="1:5" s="12" customFormat="1" ht="25.5">
      <c r="A8" s="17" t="s">
        <v>0</v>
      </c>
      <c r="B8" s="32" t="s">
        <v>1</v>
      </c>
      <c r="C8" s="18" t="s">
        <v>2</v>
      </c>
      <c r="D8" s="257" t="s">
        <v>16</v>
      </c>
      <c r="E8" s="352" t="s">
        <v>3</v>
      </c>
    </row>
    <row r="9" spans="1:5" s="12" customFormat="1" ht="15.75" customHeight="1">
      <c r="A9" s="13" t="s">
        <v>4</v>
      </c>
      <c r="B9" s="14"/>
      <c r="C9" s="15" t="s">
        <v>5</v>
      </c>
      <c r="D9" s="258" t="s">
        <v>6</v>
      </c>
      <c r="E9" s="35" t="s">
        <v>6</v>
      </c>
    </row>
    <row r="10" spans="1:5" s="21" customFormat="1" ht="10.5" customHeight="1" thickBot="1">
      <c r="A10" s="19">
        <v>1</v>
      </c>
      <c r="B10" s="20">
        <v>2</v>
      </c>
      <c r="C10" s="20">
        <v>3</v>
      </c>
      <c r="D10" s="351">
        <v>4</v>
      </c>
      <c r="E10" s="38">
        <v>5</v>
      </c>
    </row>
    <row r="11" spans="1:5" s="33" customFormat="1" ht="75" customHeight="1" thickBot="1" thickTop="1">
      <c r="A11" s="45" t="s">
        <v>51</v>
      </c>
      <c r="B11" s="44" t="s">
        <v>68</v>
      </c>
      <c r="C11" s="43" t="s">
        <v>32</v>
      </c>
      <c r="D11" s="205">
        <f>D12</f>
        <v>65520</v>
      </c>
      <c r="E11" s="57">
        <f>E12</f>
        <v>65520</v>
      </c>
    </row>
    <row r="12" spans="1:5" s="2" customFormat="1" ht="33" customHeight="1" thickTop="1">
      <c r="A12" s="114" t="s">
        <v>52</v>
      </c>
      <c r="B12" s="131" t="s">
        <v>50</v>
      </c>
      <c r="C12" s="127"/>
      <c r="D12" s="216">
        <f>D13</f>
        <v>65520</v>
      </c>
      <c r="E12" s="121">
        <f>E14</f>
        <v>65520</v>
      </c>
    </row>
    <row r="13" spans="1:5" s="2" customFormat="1" ht="63.75" customHeight="1">
      <c r="A13" s="39">
        <v>2010</v>
      </c>
      <c r="B13" s="176" t="s">
        <v>69</v>
      </c>
      <c r="C13" s="24"/>
      <c r="D13" s="27">
        <v>65520</v>
      </c>
      <c r="E13" s="146"/>
    </row>
    <row r="14" spans="1:5" s="2" customFormat="1" ht="24.75" customHeight="1" thickBot="1">
      <c r="A14" s="39">
        <v>3030</v>
      </c>
      <c r="B14" s="176" t="s">
        <v>44</v>
      </c>
      <c r="C14" s="24"/>
      <c r="D14" s="59"/>
      <c r="E14" s="90">
        <v>65520</v>
      </c>
    </row>
    <row r="15" spans="1:5" s="48" customFormat="1" ht="21.75" customHeight="1" thickBot="1" thickTop="1">
      <c r="A15" s="46"/>
      <c r="B15" s="47" t="s">
        <v>8</v>
      </c>
      <c r="C15" s="130"/>
      <c r="D15" s="259">
        <f>D11</f>
        <v>65520</v>
      </c>
      <c r="E15" s="177">
        <f>SUM(E11)</f>
        <v>65520</v>
      </c>
    </row>
    <row r="16" ht="16.5" thickTop="1"/>
    <row r="18" ht="15.75">
      <c r="B18" s="68"/>
    </row>
  </sheetData>
  <printOptions horizontalCentered="1"/>
  <pageMargins left="0" right="0" top="0.787401574803149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12" sqref="B12"/>
    </sheetView>
  </sheetViews>
  <sheetFormatPr defaultColWidth="9.00390625" defaultRowHeight="12.75"/>
  <cols>
    <col min="1" max="1" width="7.75390625" style="1" customWidth="1"/>
    <col min="2" max="2" width="36.625" style="1" customWidth="1"/>
    <col min="3" max="3" width="6.75390625" style="1" customWidth="1"/>
    <col min="4" max="4" width="13.375" style="1" customWidth="1"/>
    <col min="5" max="5" width="14.125" style="1" customWidth="1"/>
    <col min="6" max="16384" width="10.00390625" style="1" customWidth="1"/>
  </cols>
  <sheetData>
    <row r="1" spans="4:6" s="11" customFormat="1" ht="14.25" customHeight="1">
      <c r="D1" s="10" t="s">
        <v>45</v>
      </c>
      <c r="E1" s="10"/>
      <c r="F1" s="10"/>
    </row>
    <row r="2" spans="1:6" s="11" customFormat="1" ht="14.25" customHeight="1">
      <c r="A2" s="28"/>
      <c r="B2" s="29"/>
      <c r="C2" s="8"/>
      <c r="D2" s="23" t="s">
        <v>131</v>
      </c>
      <c r="E2" s="23"/>
      <c r="F2" s="10"/>
    </row>
    <row r="3" spans="1:6" s="11" customFormat="1" ht="14.25" customHeight="1">
      <c r="A3" s="28"/>
      <c r="B3" s="29"/>
      <c r="C3" s="8"/>
      <c r="D3" s="23" t="s">
        <v>14</v>
      </c>
      <c r="E3" s="23"/>
      <c r="F3" s="10"/>
    </row>
    <row r="4" spans="1:6" s="11" customFormat="1" ht="14.25" customHeight="1">
      <c r="A4" s="28"/>
      <c r="B4" s="29"/>
      <c r="C4" s="8"/>
      <c r="D4" s="23" t="s">
        <v>129</v>
      </c>
      <c r="E4" s="23"/>
      <c r="F4" s="10"/>
    </row>
    <row r="5" spans="1:6" s="11" customFormat="1" ht="29.25" customHeight="1">
      <c r="A5" s="28"/>
      <c r="B5" s="29"/>
      <c r="C5" s="8"/>
      <c r="D5" s="8"/>
      <c r="E5" s="23"/>
      <c r="F5" s="10"/>
    </row>
    <row r="6" spans="1:6" s="11" customFormat="1" ht="71.25" customHeight="1">
      <c r="A6" s="6" t="s">
        <v>123</v>
      </c>
      <c r="B6" s="7"/>
      <c r="C6" s="8"/>
      <c r="D6" s="8"/>
      <c r="E6" s="9"/>
      <c r="F6" s="10"/>
    </row>
    <row r="7" spans="1:6" s="11" customFormat="1" ht="24" customHeight="1" thickBot="1">
      <c r="A7" s="6"/>
      <c r="B7" s="7"/>
      <c r="C7" s="8"/>
      <c r="D7" s="8"/>
      <c r="E7" s="9" t="s">
        <v>10</v>
      </c>
      <c r="F7" s="10"/>
    </row>
    <row r="8" spans="1:5" s="12" customFormat="1" ht="25.5">
      <c r="A8" s="17" t="s">
        <v>0</v>
      </c>
      <c r="B8" s="32" t="s">
        <v>1</v>
      </c>
      <c r="C8" s="18" t="s">
        <v>2</v>
      </c>
      <c r="D8" s="355" t="s">
        <v>3</v>
      </c>
      <c r="E8" s="356"/>
    </row>
    <row r="9" spans="1:5" s="12" customFormat="1" ht="15.75" customHeight="1">
      <c r="A9" s="13" t="s">
        <v>4</v>
      </c>
      <c r="B9" s="14"/>
      <c r="C9" s="15" t="s">
        <v>5</v>
      </c>
      <c r="D9" s="103" t="s">
        <v>9</v>
      </c>
      <c r="E9" s="35" t="s">
        <v>6</v>
      </c>
    </row>
    <row r="10" spans="1:5" s="21" customFormat="1" ht="10.5" customHeight="1" thickBot="1">
      <c r="A10" s="19">
        <v>1</v>
      </c>
      <c r="B10" s="20">
        <v>2</v>
      </c>
      <c r="C10" s="20">
        <v>3</v>
      </c>
      <c r="D10" s="256">
        <v>5</v>
      </c>
      <c r="E10" s="38">
        <v>6</v>
      </c>
    </row>
    <row r="11" spans="1:5" s="33" customFormat="1" ht="57.75" customHeight="1" thickBot="1" thickTop="1">
      <c r="A11" s="45" t="s">
        <v>104</v>
      </c>
      <c r="B11" s="44" t="s">
        <v>105</v>
      </c>
      <c r="C11" s="43" t="s">
        <v>112</v>
      </c>
      <c r="D11" s="63">
        <f>D12</f>
        <v>50838</v>
      </c>
      <c r="E11" s="57">
        <f>E12</f>
        <v>50838</v>
      </c>
    </row>
    <row r="12" spans="1:5" s="2" customFormat="1" ht="33" customHeight="1" thickTop="1">
      <c r="A12" s="114" t="s">
        <v>106</v>
      </c>
      <c r="B12" s="131" t="s">
        <v>107</v>
      </c>
      <c r="C12" s="127"/>
      <c r="D12" s="65">
        <f>SUM(D13:D19)</f>
        <v>50838</v>
      </c>
      <c r="E12" s="121">
        <f>SUM(E13:E19)</f>
        <v>50838</v>
      </c>
    </row>
    <row r="13" spans="1:5" s="2" customFormat="1" ht="54" customHeight="1">
      <c r="A13" s="39">
        <v>4060</v>
      </c>
      <c r="B13" s="176" t="s">
        <v>110</v>
      </c>
      <c r="C13" s="24"/>
      <c r="D13" s="155"/>
      <c r="E13" s="146">
        <v>39413</v>
      </c>
    </row>
    <row r="14" spans="1:5" s="2" customFormat="1" ht="41.25" customHeight="1">
      <c r="A14" s="39">
        <v>4070</v>
      </c>
      <c r="B14" s="176" t="s">
        <v>108</v>
      </c>
      <c r="C14" s="24"/>
      <c r="D14" s="155">
        <v>12000</v>
      </c>
      <c r="E14" s="146"/>
    </row>
    <row r="15" spans="1:5" s="2" customFormat="1" ht="49.5" customHeight="1">
      <c r="A15" s="39">
        <v>4080</v>
      </c>
      <c r="B15" s="176" t="s">
        <v>111</v>
      </c>
      <c r="C15" s="24"/>
      <c r="D15" s="155">
        <v>31000</v>
      </c>
      <c r="E15" s="146"/>
    </row>
    <row r="16" spans="1:5" s="2" customFormat="1" ht="37.5" customHeight="1">
      <c r="A16" s="39">
        <v>4180</v>
      </c>
      <c r="B16" s="176" t="s">
        <v>114</v>
      </c>
      <c r="C16" s="24"/>
      <c r="D16" s="155">
        <v>3000</v>
      </c>
      <c r="E16" s="146"/>
    </row>
    <row r="17" spans="1:5" s="2" customFormat="1" ht="16.5" customHeight="1">
      <c r="A17" s="39">
        <v>4300</v>
      </c>
      <c r="B17" s="176" t="s">
        <v>11</v>
      </c>
      <c r="C17" s="24"/>
      <c r="D17" s="155"/>
      <c r="E17" s="146">
        <v>10783</v>
      </c>
    </row>
    <row r="18" spans="1:5" s="2" customFormat="1" ht="16.5" customHeight="1">
      <c r="A18" s="39">
        <v>4350</v>
      </c>
      <c r="B18" s="176" t="s">
        <v>109</v>
      </c>
      <c r="C18" s="24"/>
      <c r="D18" s="155">
        <v>4838</v>
      </c>
      <c r="E18" s="146"/>
    </row>
    <row r="19" spans="1:5" s="2" customFormat="1" ht="16.5" customHeight="1" thickBot="1">
      <c r="A19" s="39">
        <v>4420</v>
      </c>
      <c r="B19" s="176" t="s">
        <v>67</v>
      </c>
      <c r="C19" s="24"/>
      <c r="D19" s="155"/>
      <c r="E19" s="146">
        <v>642</v>
      </c>
    </row>
    <row r="20" spans="1:5" s="48" customFormat="1" ht="21.75" customHeight="1" thickBot="1" thickTop="1">
      <c r="A20" s="46"/>
      <c r="B20" s="47" t="s">
        <v>8</v>
      </c>
      <c r="C20" s="130"/>
      <c r="D20" s="198">
        <f>D11</f>
        <v>50838</v>
      </c>
      <c r="E20" s="177">
        <f>SUM(E11)</f>
        <v>50838</v>
      </c>
    </row>
    <row r="21" ht="16.5" thickTop="1"/>
    <row r="23" ht="15.75">
      <c r="B23" s="68"/>
    </row>
  </sheetData>
  <mergeCells count="1">
    <mergeCell ref="D8:E8"/>
  </mergeCells>
  <printOptions horizontalCentered="1"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5" sqref="D5"/>
    </sheetView>
  </sheetViews>
  <sheetFormatPr defaultColWidth="9.00390625" defaultRowHeight="12.75"/>
  <cols>
    <col min="1" max="1" width="7.375" style="69" customWidth="1"/>
    <col min="2" max="2" width="34.375" style="69" customWidth="1"/>
    <col min="3" max="3" width="6.875" style="69" customWidth="1"/>
    <col min="4" max="5" width="15.00390625" style="69" customWidth="1"/>
    <col min="6" max="16384" width="10.00390625" style="69" customWidth="1"/>
  </cols>
  <sheetData>
    <row r="1" spans="4:6" ht="15.75">
      <c r="D1" s="10" t="s">
        <v>93</v>
      </c>
      <c r="E1" s="10"/>
      <c r="F1" s="70"/>
    </row>
    <row r="2" spans="1:6" ht="14.25" customHeight="1">
      <c r="A2" s="71"/>
      <c r="B2" s="72"/>
      <c r="C2" s="73"/>
      <c r="D2" s="23" t="s">
        <v>132</v>
      </c>
      <c r="E2" s="23"/>
      <c r="F2" s="70"/>
    </row>
    <row r="3" spans="1:6" ht="14.25" customHeight="1">
      <c r="A3" s="71"/>
      <c r="B3" s="72"/>
      <c r="C3" s="73"/>
      <c r="D3" s="23" t="s">
        <v>14</v>
      </c>
      <c r="E3" s="23"/>
      <c r="F3" s="70"/>
    </row>
    <row r="4" spans="1:6" ht="13.5" customHeight="1">
      <c r="A4" s="71"/>
      <c r="B4" s="72"/>
      <c r="C4" s="73"/>
      <c r="D4" s="23" t="s">
        <v>133</v>
      </c>
      <c r="E4" s="23"/>
      <c r="F4" s="70"/>
    </row>
    <row r="5" spans="1:6" ht="11.25" customHeight="1">
      <c r="A5" s="71"/>
      <c r="B5" s="72"/>
      <c r="C5" s="73"/>
      <c r="D5" s="74"/>
      <c r="E5" s="74"/>
      <c r="F5" s="70"/>
    </row>
    <row r="6" spans="1:6" s="80" customFormat="1" ht="82.5" customHeight="1">
      <c r="A6" s="75" t="s">
        <v>126</v>
      </c>
      <c r="B6" s="76"/>
      <c r="C6" s="77"/>
      <c r="D6" s="78"/>
      <c r="E6" s="78"/>
      <c r="F6" s="79"/>
    </row>
    <row r="7" spans="1:6" s="80" customFormat="1" ht="12" customHeight="1" thickBot="1">
      <c r="A7" s="75"/>
      <c r="B7" s="76"/>
      <c r="C7" s="77"/>
      <c r="D7" s="78"/>
      <c r="E7" s="78" t="s">
        <v>10</v>
      </c>
      <c r="F7" s="79"/>
    </row>
    <row r="8" spans="1:5" s="84" customFormat="1" ht="25.5" customHeight="1">
      <c r="A8" s="81" t="s">
        <v>0</v>
      </c>
      <c r="B8" s="82" t="s">
        <v>1</v>
      </c>
      <c r="C8" s="83" t="s">
        <v>2</v>
      </c>
      <c r="D8" s="101" t="s">
        <v>16</v>
      </c>
      <c r="E8" s="102" t="s">
        <v>3</v>
      </c>
    </row>
    <row r="9" spans="1:5" s="98" customFormat="1" ht="12" customHeight="1">
      <c r="A9" s="128" t="s">
        <v>4</v>
      </c>
      <c r="B9" s="129"/>
      <c r="C9" s="85" t="s">
        <v>5</v>
      </c>
      <c r="D9" s="99" t="s">
        <v>23</v>
      </c>
      <c r="E9" s="100" t="s">
        <v>6</v>
      </c>
    </row>
    <row r="10" spans="1:5" s="86" customFormat="1" ht="12" customHeight="1" thickBot="1">
      <c r="A10" s="294">
        <v>1</v>
      </c>
      <c r="B10" s="295">
        <v>2</v>
      </c>
      <c r="C10" s="298">
        <v>3</v>
      </c>
      <c r="D10" s="299">
        <v>4</v>
      </c>
      <c r="E10" s="300">
        <v>5</v>
      </c>
    </row>
    <row r="11" spans="1:5" s="86" customFormat="1" ht="20.25" customHeight="1" thickBot="1" thickTop="1">
      <c r="A11" s="301">
        <v>852</v>
      </c>
      <c r="B11" s="303" t="s">
        <v>94</v>
      </c>
      <c r="C11" s="302" t="s">
        <v>20</v>
      </c>
      <c r="D11" s="314">
        <f>D12</f>
        <v>70000</v>
      </c>
      <c r="E11" s="315">
        <f>E12</f>
        <v>70000</v>
      </c>
    </row>
    <row r="12" spans="1:5" s="86" customFormat="1" ht="20.25" customHeight="1" thickTop="1">
      <c r="A12" s="305">
        <v>85295</v>
      </c>
      <c r="B12" s="306" t="s">
        <v>7</v>
      </c>
      <c r="C12" s="307"/>
      <c r="D12" s="312">
        <f>D13</f>
        <v>70000</v>
      </c>
      <c r="E12" s="313">
        <f>SUM(E14:E19)</f>
        <v>70000</v>
      </c>
    </row>
    <row r="13" spans="1:5" s="86" customFormat="1" ht="75.75" customHeight="1">
      <c r="A13" s="296">
        <v>2020</v>
      </c>
      <c r="B13" s="245" t="s">
        <v>95</v>
      </c>
      <c r="C13" s="297"/>
      <c r="D13" s="310">
        <v>70000</v>
      </c>
      <c r="E13" s="309"/>
    </row>
    <row r="14" spans="1:5" s="86" customFormat="1" ht="21.75" customHeight="1">
      <c r="A14" s="296">
        <v>4110</v>
      </c>
      <c r="B14" s="245" t="s">
        <v>96</v>
      </c>
      <c r="C14" s="297"/>
      <c r="D14" s="310"/>
      <c r="E14" s="311">
        <v>2390</v>
      </c>
    </row>
    <row r="15" spans="1:5" s="86" customFormat="1" ht="17.25" customHeight="1">
      <c r="A15" s="296">
        <v>4120</v>
      </c>
      <c r="B15" s="245" t="s">
        <v>97</v>
      </c>
      <c r="C15" s="297"/>
      <c r="D15" s="310"/>
      <c r="E15" s="311">
        <v>330</v>
      </c>
    </row>
    <row r="16" spans="1:5" s="86" customFormat="1" ht="15.75" customHeight="1">
      <c r="A16" s="296">
        <v>4170</v>
      </c>
      <c r="B16" s="245" t="s">
        <v>98</v>
      </c>
      <c r="C16" s="297"/>
      <c r="D16" s="310"/>
      <c r="E16" s="311">
        <v>13500</v>
      </c>
    </row>
    <row r="17" spans="1:5" s="86" customFormat="1" ht="15.75" customHeight="1">
      <c r="A17" s="296">
        <v>4210</v>
      </c>
      <c r="B17" s="245" t="s">
        <v>34</v>
      </c>
      <c r="C17" s="297"/>
      <c r="D17" s="310"/>
      <c r="E17" s="311">
        <v>32900</v>
      </c>
    </row>
    <row r="18" spans="1:5" s="86" customFormat="1" ht="15.75" customHeight="1">
      <c r="A18" s="296">
        <v>4270</v>
      </c>
      <c r="B18" s="245" t="s">
        <v>99</v>
      </c>
      <c r="C18" s="297"/>
      <c r="D18" s="310"/>
      <c r="E18" s="311">
        <v>18000</v>
      </c>
    </row>
    <row r="19" spans="1:5" s="86" customFormat="1" ht="20.25" customHeight="1" thickBot="1">
      <c r="A19" s="296">
        <v>4300</v>
      </c>
      <c r="B19" s="304" t="s">
        <v>11</v>
      </c>
      <c r="C19" s="297"/>
      <c r="D19" s="308"/>
      <c r="E19" s="311">
        <v>2880</v>
      </c>
    </row>
    <row r="20" spans="1:5" s="88" customFormat="1" ht="31.5" customHeight="1" thickBot="1" thickTop="1">
      <c r="A20" s="41">
        <v>921</v>
      </c>
      <c r="B20" s="42" t="s">
        <v>19</v>
      </c>
      <c r="C20" s="43" t="s">
        <v>20</v>
      </c>
      <c r="D20" s="87">
        <f>D21</f>
        <v>30000</v>
      </c>
      <c r="E20" s="241">
        <f>E21</f>
        <v>30000</v>
      </c>
    </row>
    <row r="21" spans="1:5" s="89" customFormat="1" ht="23.25" customHeight="1" thickTop="1">
      <c r="A21" s="141" t="s">
        <v>86</v>
      </c>
      <c r="B21" s="142" t="s">
        <v>21</v>
      </c>
      <c r="C21" s="223"/>
      <c r="D21" s="195">
        <f>D22</f>
        <v>30000</v>
      </c>
      <c r="E21" s="322">
        <f>E22+E23</f>
        <v>30000</v>
      </c>
    </row>
    <row r="22" spans="1:5" s="89" customFormat="1" ht="72" customHeight="1">
      <c r="A22" s="116">
        <v>2020</v>
      </c>
      <c r="B22" s="117" t="s">
        <v>87</v>
      </c>
      <c r="C22" s="222"/>
      <c r="D22" s="27">
        <v>30000</v>
      </c>
      <c r="E22" s="243"/>
    </row>
    <row r="23" spans="1:5" s="89" customFormat="1" ht="30.75" customHeight="1" thickBot="1">
      <c r="A23" s="244">
        <v>2480</v>
      </c>
      <c r="B23" s="245" t="s">
        <v>56</v>
      </c>
      <c r="C23" s="222"/>
      <c r="D23" s="27"/>
      <c r="E23" s="243">
        <v>30000</v>
      </c>
    </row>
    <row r="24" spans="1:5" s="96" customFormat="1" ht="21.75" customHeight="1" thickBot="1" thickTop="1">
      <c r="A24" s="91"/>
      <c r="B24" s="92" t="s">
        <v>8</v>
      </c>
      <c r="C24" s="93"/>
      <c r="D24" s="94">
        <f>D20+D11</f>
        <v>100000</v>
      </c>
      <c r="E24" s="95">
        <f>E20+E11</f>
        <v>100000</v>
      </c>
    </row>
    <row r="25" s="97" customFormat="1" ht="13.5" thickTop="1"/>
    <row r="26" s="97" customFormat="1" ht="12.75"/>
    <row r="27" s="97" customFormat="1" ht="12.75"/>
    <row r="28" s="97" customFormat="1" ht="12.75"/>
    <row r="29" s="97" customFormat="1" ht="12.75"/>
    <row r="30" s="97" customFormat="1" ht="12.75"/>
    <row r="31" s="97" customFormat="1" ht="12.75"/>
    <row r="32" s="97" customFormat="1" ht="12.75"/>
    <row r="33" s="97" customFormat="1" ht="12.75"/>
    <row r="34" s="97" customFormat="1" ht="12.75"/>
    <row r="35" s="97" customFormat="1" ht="12.75"/>
  </sheetData>
  <printOptions horizontalCentered="1"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7.375" style="69" customWidth="1"/>
    <col min="2" max="2" width="36.375" style="69" customWidth="1"/>
    <col min="3" max="3" width="6.875" style="69" customWidth="1"/>
    <col min="4" max="5" width="18.00390625" style="69" customWidth="1"/>
    <col min="6" max="16384" width="10.00390625" style="69" customWidth="1"/>
  </cols>
  <sheetData>
    <row r="1" spans="4:6" ht="15.75">
      <c r="D1" s="10" t="s">
        <v>113</v>
      </c>
      <c r="E1" s="10"/>
      <c r="F1" s="70"/>
    </row>
    <row r="2" spans="1:6" ht="14.25" customHeight="1">
      <c r="A2" s="71"/>
      <c r="B2" s="72"/>
      <c r="C2" s="73"/>
      <c r="D2" s="23" t="s">
        <v>132</v>
      </c>
      <c r="E2" s="23"/>
      <c r="F2" s="70"/>
    </row>
    <row r="3" spans="1:6" ht="14.25" customHeight="1">
      <c r="A3" s="71"/>
      <c r="B3" s="72"/>
      <c r="C3" s="73"/>
      <c r="D3" s="23" t="s">
        <v>14</v>
      </c>
      <c r="E3" s="23"/>
      <c r="F3" s="70"/>
    </row>
    <row r="4" spans="1:6" ht="13.5" customHeight="1">
      <c r="A4" s="71"/>
      <c r="B4" s="72"/>
      <c r="C4" s="73"/>
      <c r="D4" s="23" t="s">
        <v>129</v>
      </c>
      <c r="E4" s="23"/>
      <c r="F4" s="70"/>
    </row>
    <row r="5" spans="1:6" ht="9.75" customHeight="1">
      <c r="A5" s="71"/>
      <c r="B5" s="72"/>
      <c r="C5" s="73"/>
      <c r="D5" s="74"/>
      <c r="E5" s="74"/>
      <c r="F5" s="70"/>
    </row>
    <row r="6" spans="1:6" s="80" customFormat="1" ht="84" customHeight="1">
      <c r="A6" s="75" t="s">
        <v>127</v>
      </c>
      <c r="B6" s="76"/>
      <c r="C6" s="77"/>
      <c r="D6" s="78"/>
      <c r="E6" s="78"/>
      <c r="F6" s="79"/>
    </row>
    <row r="7" spans="1:6" s="80" customFormat="1" ht="12" customHeight="1" thickBot="1">
      <c r="A7" s="75"/>
      <c r="B7" s="76"/>
      <c r="C7" s="77"/>
      <c r="D7" s="78"/>
      <c r="E7" s="78" t="s">
        <v>10</v>
      </c>
      <c r="F7" s="79"/>
    </row>
    <row r="8" spans="1:5" s="84" customFormat="1" ht="25.5" customHeight="1">
      <c r="A8" s="81" t="s">
        <v>0</v>
      </c>
      <c r="B8" s="82" t="s">
        <v>1</v>
      </c>
      <c r="C8" s="83" t="s">
        <v>2</v>
      </c>
      <c r="D8" s="101" t="s">
        <v>16</v>
      </c>
      <c r="E8" s="102" t="s">
        <v>3</v>
      </c>
    </row>
    <row r="9" spans="1:5" s="98" customFormat="1" ht="12" customHeight="1">
      <c r="A9" s="128" t="s">
        <v>4</v>
      </c>
      <c r="B9" s="129"/>
      <c r="C9" s="85" t="s">
        <v>5</v>
      </c>
      <c r="D9" s="99" t="s">
        <v>23</v>
      </c>
      <c r="E9" s="100" t="s">
        <v>6</v>
      </c>
    </row>
    <row r="10" spans="1:5" s="86" customFormat="1" ht="15" customHeight="1" thickBot="1">
      <c r="A10" s="294">
        <v>1</v>
      </c>
      <c r="B10" s="295">
        <v>2</v>
      </c>
      <c r="C10" s="298">
        <v>3</v>
      </c>
      <c r="D10" s="299">
        <v>4</v>
      </c>
      <c r="E10" s="300">
        <v>5</v>
      </c>
    </row>
    <row r="11" spans="1:5" s="86" customFormat="1" ht="18" customHeight="1" thickBot="1" thickTop="1">
      <c r="A11" s="301">
        <v>852</v>
      </c>
      <c r="B11" s="303" t="s">
        <v>94</v>
      </c>
      <c r="C11" s="302" t="s">
        <v>20</v>
      </c>
      <c r="D11" s="314">
        <f>D12+D16</f>
        <v>135000</v>
      </c>
      <c r="E11" s="315">
        <f>E12+E16</f>
        <v>135000</v>
      </c>
    </row>
    <row r="12" spans="1:5" s="86" customFormat="1" ht="42" customHeight="1" thickTop="1">
      <c r="A12" s="305">
        <v>85220</v>
      </c>
      <c r="B12" s="318" t="s">
        <v>124</v>
      </c>
      <c r="C12" s="307"/>
      <c r="D12" s="312">
        <f>D13</f>
        <v>120000</v>
      </c>
      <c r="E12" s="313">
        <f>E14+E15</f>
        <v>120000</v>
      </c>
    </row>
    <row r="13" spans="1:5" s="86" customFormat="1" ht="65.25" customHeight="1">
      <c r="A13" s="296">
        <v>2120</v>
      </c>
      <c r="B13" s="245" t="s">
        <v>100</v>
      </c>
      <c r="C13" s="297"/>
      <c r="D13" s="310">
        <v>120000</v>
      </c>
      <c r="E13" s="311"/>
    </row>
    <row r="14" spans="1:5" s="86" customFormat="1" ht="14.25" customHeight="1">
      <c r="A14" s="296">
        <v>4210</v>
      </c>
      <c r="B14" s="304" t="s">
        <v>101</v>
      </c>
      <c r="C14" s="297"/>
      <c r="D14" s="310"/>
      <c r="E14" s="311">
        <v>10000</v>
      </c>
    </row>
    <row r="15" spans="1:5" s="86" customFormat="1" ht="13.5" customHeight="1">
      <c r="A15" s="296">
        <v>4270</v>
      </c>
      <c r="B15" s="304" t="s">
        <v>99</v>
      </c>
      <c r="C15" s="297"/>
      <c r="D15" s="310"/>
      <c r="E15" s="311">
        <v>110000</v>
      </c>
    </row>
    <row r="16" spans="1:5" s="86" customFormat="1" ht="15" customHeight="1">
      <c r="A16" s="316">
        <v>85226</v>
      </c>
      <c r="B16" s="319" t="s">
        <v>102</v>
      </c>
      <c r="C16" s="317"/>
      <c r="D16" s="320">
        <f>D17</f>
        <v>15000</v>
      </c>
      <c r="E16" s="321">
        <f>SUM(E17:E23)</f>
        <v>15000</v>
      </c>
    </row>
    <row r="17" spans="1:5" s="86" customFormat="1" ht="64.5" customHeight="1">
      <c r="A17" s="296">
        <v>2120</v>
      </c>
      <c r="B17" s="245" t="s">
        <v>100</v>
      </c>
      <c r="C17" s="297"/>
      <c r="D17" s="310">
        <v>15000</v>
      </c>
      <c r="E17" s="311"/>
    </row>
    <row r="18" spans="1:5" s="86" customFormat="1" ht="15" customHeight="1">
      <c r="A18" s="296">
        <v>4170</v>
      </c>
      <c r="B18" s="304" t="s">
        <v>98</v>
      </c>
      <c r="C18" s="297"/>
      <c r="D18" s="310"/>
      <c r="E18" s="311">
        <v>5000</v>
      </c>
    </row>
    <row r="19" spans="1:5" s="86" customFormat="1" ht="15" customHeight="1">
      <c r="A19" s="296">
        <v>4110</v>
      </c>
      <c r="B19" s="304" t="s">
        <v>103</v>
      </c>
      <c r="C19" s="297"/>
      <c r="D19" s="310"/>
      <c r="E19" s="311">
        <v>910</v>
      </c>
    </row>
    <row r="20" spans="1:5" s="86" customFormat="1" ht="15" customHeight="1">
      <c r="A20" s="296">
        <v>4120</v>
      </c>
      <c r="B20" s="304" t="s">
        <v>97</v>
      </c>
      <c r="C20" s="297"/>
      <c r="D20" s="310"/>
      <c r="E20" s="311">
        <v>120</v>
      </c>
    </row>
    <row r="21" spans="1:5" s="86" customFormat="1" ht="15" customHeight="1">
      <c r="A21" s="296">
        <v>4210</v>
      </c>
      <c r="B21" s="304" t="s">
        <v>34</v>
      </c>
      <c r="C21" s="297"/>
      <c r="D21" s="310"/>
      <c r="E21" s="311">
        <v>2750</v>
      </c>
    </row>
    <row r="22" spans="1:5" s="86" customFormat="1" ht="30" customHeight="1">
      <c r="A22" s="296">
        <v>4240</v>
      </c>
      <c r="B22" s="245" t="s">
        <v>125</v>
      </c>
      <c r="C22" s="297"/>
      <c r="D22" s="310"/>
      <c r="E22" s="311">
        <v>900</v>
      </c>
    </row>
    <row r="23" spans="1:5" s="86" customFormat="1" ht="15" customHeight="1" thickBot="1">
      <c r="A23" s="296">
        <v>4300</v>
      </c>
      <c r="B23" s="304" t="s">
        <v>11</v>
      </c>
      <c r="C23" s="297"/>
      <c r="D23" s="310"/>
      <c r="E23" s="311">
        <v>5320</v>
      </c>
    </row>
    <row r="24" spans="1:5" s="88" customFormat="1" ht="33" customHeight="1" thickBot="1" thickTop="1">
      <c r="A24" s="41">
        <v>921</v>
      </c>
      <c r="B24" s="42" t="s">
        <v>19</v>
      </c>
      <c r="C24" s="43" t="s">
        <v>20</v>
      </c>
      <c r="D24" s="87">
        <f>D25</f>
        <v>186000</v>
      </c>
      <c r="E24" s="241">
        <f>E25</f>
        <v>186000</v>
      </c>
    </row>
    <row r="25" spans="1:5" s="89" customFormat="1" ht="19.5" customHeight="1" thickTop="1">
      <c r="A25" s="141" t="s">
        <v>60</v>
      </c>
      <c r="B25" s="142" t="s">
        <v>70</v>
      </c>
      <c r="C25" s="223"/>
      <c r="D25" s="195">
        <f>D26</f>
        <v>186000</v>
      </c>
      <c r="E25" s="242">
        <f>E26+E27</f>
        <v>186000</v>
      </c>
    </row>
    <row r="26" spans="1:5" s="89" customFormat="1" ht="59.25" customHeight="1">
      <c r="A26" s="116">
        <v>2120</v>
      </c>
      <c r="B26" s="117" t="s">
        <v>22</v>
      </c>
      <c r="C26" s="222"/>
      <c r="D26" s="27">
        <v>186000</v>
      </c>
      <c r="E26" s="243"/>
    </row>
    <row r="27" spans="1:5" s="89" customFormat="1" ht="29.25" customHeight="1" thickBot="1">
      <c r="A27" s="244">
        <v>2480</v>
      </c>
      <c r="B27" s="245" t="s">
        <v>56</v>
      </c>
      <c r="C27" s="222"/>
      <c r="D27" s="27"/>
      <c r="E27" s="243">
        <v>186000</v>
      </c>
    </row>
    <row r="28" spans="1:5" s="96" customFormat="1" ht="18.75" customHeight="1" thickBot="1" thickTop="1">
      <c r="A28" s="91"/>
      <c r="B28" s="92" t="s">
        <v>8</v>
      </c>
      <c r="C28" s="93"/>
      <c r="D28" s="94">
        <f>D24+D11</f>
        <v>321000</v>
      </c>
      <c r="E28" s="95">
        <f>E24+E11</f>
        <v>321000</v>
      </c>
    </row>
    <row r="29" s="97" customFormat="1" ht="13.5" thickTop="1"/>
    <row r="30" s="97" customFormat="1" ht="12.75"/>
    <row r="31" s="97" customFormat="1" ht="12.75"/>
    <row r="32" s="97" customFormat="1" ht="12.75"/>
    <row r="33" s="97" customFormat="1" ht="12.75"/>
    <row r="34" s="97" customFormat="1" ht="12.75"/>
    <row r="35" s="97" customFormat="1" ht="12.75"/>
    <row r="36" s="97" customFormat="1" ht="12.75"/>
    <row r="37" s="97" customFormat="1" ht="12.75"/>
  </sheetData>
  <printOptions horizontalCentered="1"/>
  <pageMargins left="0" right="0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2005-10-13T12:47:13Z</cp:lastPrinted>
  <dcterms:created xsi:type="dcterms:W3CDTF">2000-03-17T13:30:26Z</dcterms:created>
  <dcterms:modified xsi:type="dcterms:W3CDTF">2005-11-09T16:00:50Z</dcterms:modified>
  <cp:category/>
  <cp:version/>
  <cp:contentType/>
  <cp:contentStatus/>
</cp:coreProperties>
</file>