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602" activeTab="2"/>
  </bookViews>
  <sheets>
    <sheet name="Zal nr 1" sheetId="1" r:id="rId1"/>
    <sheet name="Zał nr 2" sheetId="2" r:id="rId2"/>
    <sheet name="Zal nr 4" sheetId="3" r:id="rId3"/>
    <sheet name="Zal nr 3" sheetId="4" r:id="rId4"/>
  </sheets>
  <definedNames>
    <definedName name="_xlnm.Print_Titles" localSheetId="0">'Zal nr 1'!$7:$9</definedName>
    <definedName name="_xlnm.Print_Titles" localSheetId="1">'Zał nr 2'!$7:$9</definedName>
  </definedNames>
  <calcPr fullCalcOnLoad="1"/>
</workbook>
</file>

<file path=xl/sharedStrings.xml><?xml version="1.0" encoding="utf-8"?>
<sst xmlns="http://schemas.openxmlformats.org/spreadsheetml/2006/main" count="401" uniqueCount="157">
  <si>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</si>
  <si>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</si>
  <si>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</si>
  <si>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</si>
  <si>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</si>
  <si>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</si>
  <si>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</si>
  <si>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</si>
  <si>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</si>
  <si>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</si>
  <si>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</si>
  <si>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</si>
  <si>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</si>
  <si>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Pozostała działalność</t>
  </si>
  <si>
    <t>Zakup energii</t>
  </si>
  <si>
    <t>KS</t>
  </si>
  <si>
    <t>IK</t>
  </si>
  <si>
    <t>OGÓŁEM</t>
  </si>
  <si>
    <t>per saldo</t>
  </si>
  <si>
    <t>BEZPIECZEŃSTWO PUBLICZNE I OCHRONA PRZECIWPOŻAROWA</t>
  </si>
  <si>
    <t>ZK</t>
  </si>
  <si>
    <t>75411</t>
  </si>
  <si>
    <t>Komendy powiatowe Państwowej Straży Pożarnej</t>
  </si>
  <si>
    <t xml:space="preserve">Wynagrodzenia osobowe pracowników </t>
  </si>
  <si>
    <t>Dodatkowe wynagrodzenia roczne</t>
  </si>
  <si>
    <t>Pozostałe odsetki</t>
  </si>
  <si>
    <t>Wydatki na zakupy inwestycyjne jednostek budżetowych</t>
  </si>
  <si>
    <t>POMOC SPOŁECZNA</t>
  </si>
  <si>
    <t>Świadczenia rodzinne oraz składki na ubezpieczenia emerytalne i rentowe z ubezpieczenia społecznego</t>
  </si>
  <si>
    <t>Świadczenia społeczne</t>
  </si>
  <si>
    <t>Załącznik nr  3 do Zarządzenia</t>
  </si>
  <si>
    <t>ZMIANY W PLANIE  WYDATKÓW NA  ZADANIA  ZLECONE                                                POWIATOWI Z ZAKRESU ADMINISTRACJI  RZĄDOWEJ                                                                                            W  2005  ROKU</t>
  </si>
  <si>
    <t>926</t>
  </si>
  <si>
    <t>92695</t>
  </si>
  <si>
    <t>KULTURA FIZYCZNA I SPORT</t>
  </si>
  <si>
    <t>4210</t>
  </si>
  <si>
    <t>Zakup materiałów i wyposażenia</t>
  </si>
  <si>
    <t>Załącznik nr 2 do Zarządzenia</t>
  </si>
  <si>
    <t>ZMIANY W PLANIE WYDATKÓW NA ZADANIA WŁASNE POWIATU                             W  2005  ROKU</t>
  </si>
  <si>
    <t>Załącznik nr  4 do Zarządzenia</t>
  </si>
  <si>
    <t>TRANSPORT I ŁĄCZNOŚĆ</t>
  </si>
  <si>
    <t>Domy pomocy społecznej</t>
  </si>
  <si>
    <t>z dnia  28 lutego 2005 r.</t>
  </si>
  <si>
    <t>OŚWIATA I WYCHOWANIE</t>
  </si>
  <si>
    <t>E</t>
  </si>
  <si>
    <t>Szkoły podstawowe specjalne</t>
  </si>
  <si>
    <t>Gimnazja specjalne</t>
  </si>
  <si>
    <t>Licea ogólnokształcące</t>
  </si>
  <si>
    <t>Składki na ubezpieczenia społeczne</t>
  </si>
  <si>
    <t>Składki na FP</t>
  </si>
  <si>
    <t>Składki na ubezpieczenia zdrowotne</t>
  </si>
  <si>
    <t>Zakup usług zdrowotnych</t>
  </si>
  <si>
    <t>Opłaty za usługi internetowe</t>
  </si>
  <si>
    <t xml:space="preserve">Wynagrodzenia bezosobowe </t>
  </si>
  <si>
    <t>Zakup pomocy naukowych, dydaktycznych i książek</t>
  </si>
  <si>
    <t>Licea profilowane</t>
  </si>
  <si>
    <t>Szkoły zawodowe</t>
  </si>
  <si>
    <t>Szkoły artystyczne - POKP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</si>
  <si>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</si>
  <si>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</si>
  <si>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</si>
  <si>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</si>
  <si>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>EDUKACYJNA OPIEKA WYCHOWAWCZA</t>
  </si>
  <si>
    <t>Internaty i bursy szkolne</t>
  </si>
  <si>
    <t>Placówki wychowania pozaszkolnego</t>
  </si>
  <si>
    <t>Miejska Poradnia Psychologiczno - Pedagogiczna</t>
  </si>
  <si>
    <t>Specjalne ośrodki szkolno - wychowawcze</t>
  </si>
  <si>
    <t xml:space="preserve">Szkoły podstawowe </t>
  </si>
  <si>
    <t>Gimnazjum</t>
  </si>
  <si>
    <t>Wpłaty na PFRON</t>
  </si>
  <si>
    <t>nauka pływania</t>
  </si>
  <si>
    <t>organizacja konkursów, olimpiad, itd..</t>
  </si>
  <si>
    <t xml:space="preserve">Podróże służbowe krajowe </t>
  </si>
  <si>
    <t>Nagrody i wydatki niezaliczane do wynagrodzeń</t>
  </si>
  <si>
    <t>Dodatkowe wynagrodzenie roczne</t>
  </si>
  <si>
    <t>Wynagrodzenia bezosobowe</t>
  </si>
  <si>
    <t>Ośrodki pomocy społecznej</t>
  </si>
  <si>
    <t>Dodatki mieszkaniowe</t>
  </si>
  <si>
    <t>Świadczenia społeczna</t>
  </si>
  <si>
    <t>ADMINISTRACJA PUBLICZNA</t>
  </si>
  <si>
    <t>Urząd Miejski</t>
  </si>
  <si>
    <t>RO "BUKOWE"</t>
  </si>
  <si>
    <t>RO "JEDLINY"</t>
  </si>
  <si>
    <t>RO "LECHITÓW</t>
  </si>
  <si>
    <t>RO "LUBIATOWO"</t>
  </si>
  <si>
    <t>RO "MORSKIE"</t>
  </si>
  <si>
    <t>RO "NA SKARPIE"</t>
  </si>
  <si>
    <t>RO "PRZEDMIEŚCIE KSIĘŻNEJ ANNY"</t>
  </si>
  <si>
    <t>RO "ROKOSOWO"</t>
  </si>
  <si>
    <t>RO " ŚRÓDMIEŚCIE"</t>
  </si>
  <si>
    <t>RO "TYSIĄCLECIA"</t>
  </si>
  <si>
    <t>RO "M.WAŃKOWICZA"</t>
  </si>
  <si>
    <t>RO "WSPÓLNY DOM"</t>
  </si>
  <si>
    <t>BRM</t>
  </si>
  <si>
    <t>Świetlice szkolne</t>
  </si>
  <si>
    <t xml:space="preserve"> RO "J.J. ŚNIADECKICH"</t>
  </si>
  <si>
    <t xml:space="preserve">Składki na ubezpieczenia społeczne  </t>
  </si>
  <si>
    <t>Zespół Obsługi Ekonomiczno - Administracyjnej Przedszkoli Miejskich</t>
  </si>
  <si>
    <t>Drogi publiczne w miastach na prawach powiatu - bez dróg gminnych</t>
  </si>
  <si>
    <t>Zakup usług remontowych</t>
  </si>
  <si>
    <t>Wydatki inwestycyjne jednostek budżetowych</t>
  </si>
  <si>
    <t>Usługi opiekuńcze i specjalistyczne usługi opiekuńcze</t>
  </si>
  <si>
    <t>Zakup usług przez jednostki samorządu terytorialnego od innych jednostek samorządu terytorialnego</t>
  </si>
  <si>
    <t>Podatek od nieruchomości</t>
  </si>
  <si>
    <t>Ośrodki wsparcia - "Złoty Wiek"</t>
  </si>
  <si>
    <t>Rodziny zastępcze</t>
  </si>
  <si>
    <t>Placówki opiekuńczo - wychowawcze</t>
  </si>
  <si>
    <t>Biuro Zamówień Publicznych</t>
  </si>
  <si>
    <t>Wydział Organizacyjno - Administracyjny</t>
  </si>
  <si>
    <t>Biuro Informatyki</t>
  </si>
  <si>
    <t>OA</t>
  </si>
  <si>
    <t xml:space="preserve">Biuro Rady Miejskiej </t>
  </si>
  <si>
    <t>Nagrody o charakterze szczególnym niezaliczone do wynagrodzeń</t>
  </si>
  <si>
    <t>921</t>
  </si>
  <si>
    <t>KULTURA I OCHRONA DZIEDZICTWA NARODOWEGO</t>
  </si>
  <si>
    <t>92105</t>
  </si>
  <si>
    <t>Pozostałe zadania w zakresie kultury</t>
  </si>
  <si>
    <t>USC</t>
  </si>
  <si>
    <t>2030</t>
  </si>
  <si>
    <t>Dotacje celowe otrzymane z budżetu państwa na realizację zadań bieżących gmin</t>
  </si>
  <si>
    <t>Odpisy na ZFŚS</t>
  </si>
  <si>
    <r>
      <t>Świadczenia społeczne -</t>
    </r>
    <r>
      <rPr>
        <i/>
        <sz val="10"/>
        <rFont val="Times New Roman"/>
        <family val="1"/>
      </rPr>
      <t xml:space="preserve"> "Posiłek dla potrzebujących"</t>
    </r>
  </si>
  <si>
    <t>Pobór podatków, opłat i niepodatkowych należności budżetowych</t>
  </si>
  <si>
    <t>DOCHODY OD OSÓB PRAWNYCH, OD OSÓB FIZYCZNYCH I OD INNYCH JEDNOSTEK NIEPOSIADAJĄCYCH OSOBOWOŚCI PRAWNEJ ORAZ WYDATKI ZWIĄZANE Z ICH POBOREM</t>
  </si>
  <si>
    <t>PI</t>
  </si>
  <si>
    <t>Zakup środków żywności</t>
  </si>
  <si>
    <t>OBRONA NARODOWA</t>
  </si>
  <si>
    <t>SO</t>
  </si>
  <si>
    <t>75212</t>
  </si>
  <si>
    <t>Pozostałe wydatki obronne</t>
  </si>
  <si>
    <t>Komisje poborowe</t>
  </si>
  <si>
    <t>URZĘDY NACZELNYCH ORGANÓW WŁADZY PAŃSTWOWEJ, KONTROLI I OCHRONY PRAWA ORAZ SĄDOWNICTWA</t>
  </si>
  <si>
    <t>Urzędy naczelnych organów władzy państwowej, kontroli i ochrony prawa</t>
  </si>
  <si>
    <t>Wynagrodzenia osobowe pracowników</t>
  </si>
  <si>
    <t>POZOSTAŁE ZADANIA W ZAKRESIE POLITYKI SPOŁECZNEJ</t>
  </si>
  <si>
    <t>Zespoły ds. orzekania o niepełnosprawności</t>
  </si>
  <si>
    <t>Pozostała działalność - ZDM</t>
  </si>
  <si>
    <t>ZMIANY PLANU  DOCHODÓW  I   WYDATKÓW NA ZADANIA WŁASNE GMINY                                  W  2005  ROKU</t>
  </si>
  <si>
    <t>RO "J.J. ŚNIADECKICH"</t>
  </si>
  <si>
    <t>Młodzieżowa Rada Miasta</t>
  </si>
  <si>
    <t>Ośrodki opiekuńczo - wychowawcze</t>
  </si>
  <si>
    <t>ZMIANY W  PLANIE  WYDATKÓW NA  ZADANIA  ZLECONE GMINIE                                                   Z  ZAKRESU ADMINISTRACJI  RZĄDOWEJ                                                                                                                                 W  2005 ROKU</t>
  </si>
  <si>
    <t>RWZ</t>
  </si>
  <si>
    <t>Wynagrodzenia agencyjno - prowizyjne</t>
  </si>
  <si>
    <t>Fk</t>
  </si>
  <si>
    <t>GOSPODARKA KOMUNALNA I OCHRONA ŚRODOWISKA</t>
  </si>
  <si>
    <t>Gospodarka ściekowa i ochrona wód</t>
  </si>
  <si>
    <t>Utrzymanie zieleni w miastach i gminach</t>
  </si>
  <si>
    <r>
      <t>Wydatki inwestycyjne jednostek budżetowych -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"Uzbrojenie terenu pod Słupską Specjalną Strefę Ekonomiczną - Kompleks Koszalin"</t>
    </r>
  </si>
  <si>
    <t>Dotacje celowe przekazane dla powiatu na zadania bieżące realizowane na podstawie porozumień między jednostkami samorządu terytorialnego</t>
  </si>
  <si>
    <t>Różne wydatki na rzecz osób fizycznych</t>
  </si>
  <si>
    <t>GOSPODARKA MIESZKANIOWA</t>
  </si>
  <si>
    <t>Zakłady gospodarki mieszkaniowej</t>
  </si>
  <si>
    <t>Dotacja podmiotowa z budżetu dla zakładu budżetowego</t>
  </si>
  <si>
    <t>Gospodarka gruntami i nieruchomościami</t>
  </si>
  <si>
    <t>N</t>
  </si>
  <si>
    <t xml:space="preserve">Nr 271 / 1690 / 05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</si>
</sst>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8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medium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horizontal="centerContinuous" vertical="center"/>
      <protection locked="0"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Continuous" vertical="center"/>
      <protection locked="0"/>
    </xf>
    <xf numFmtId="3" fontId="8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NumberFormat="1" applyFont="1" applyFill="1" applyBorder="1" applyAlignment="1" applyProtection="1">
      <alignment horizontal="centerContinuous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3" fontId="9" fillId="0" borderId="2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Continuous" vertical="center"/>
    </xf>
    <xf numFmtId="3" fontId="10" fillId="0" borderId="15" xfId="0" applyNumberFormat="1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3" fontId="8" fillId="0" borderId="30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vertical="center"/>
      <protection locked="0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15" xfId="0" applyNumberFormat="1" applyFont="1" applyFill="1" applyBorder="1" applyAlignment="1" applyProtection="1">
      <alignment horizontal="centerContinuous"/>
      <protection locked="0"/>
    </xf>
    <xf numFmtId="3" fontId="8" fillId="0" borderId="31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10" fillId="0" borderId="25" xfId="0" applyFont="1" applyBorder="1" applyAlignment="1">
      <alignment horizontal="centerContinuous" vertical="center" wrapText="1"/>
    </xf>
    <xf numFmtId="0" fontId="8" fillId="0" borderId="25" xfId="0" applyNumberFormat="1" applyFont="1" applyFill="1" applyBorder="1" applyAlignment="1" applyProtection="1">
      <alignment vertical="center" wrapText="1"/>
      <protection locked="0"/>
    </xf>
    <xf numFmtId="0" fontId="8" fillId="0" borderId="32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34" xfId="0" applyNumberFormat="1" applyFont="1" applyFill="1" applyBorder="1" applyAlignment="1" applyProtection="1">
      <alignment horizontal="centerContinuous" vertical="center"/>
      <protection locked="0"/>
    </xf>
    <xf numFmtId="0" fontId="8" fillId="0" borderId="35" xfId="0" applyNumberFormat="1" applyFont="1" applyFill="1" applyBorder="1" applyAlignment="1" applyProtection="1">
      <alignment vertical="center" wrapText="1"/>
      <protection locked="0"/>
    </xf>
    <xf numFmtId="164" fontId="8" fillId="0" borderId="35" xfId="0" applyNumberFormat="1" applyFont="1" applyFill="1" applyBorder="1" applyAlignment="1" applyProtection="1">
      <alignment horizontal="center" vertical="center"/>
      <protection locked="0"/>
    </xf>
    <xf numFmtId="3" fontId="9" fillId="0" borderId="36" xfId="0" applyNumberFormat="1" applyFont="1" applyBorder="1" applyAlignment="1">
      <alignment vertical="center"/>
    </xf>
    <xf numFmtId="3" fontId="9" fillId="0" borderId="37" xfId="0" applyNumberFormat="1" applyFont="1" applyBorder="1" applyAlignment="1">
      <alignment vertical="center"/>
    </xf>
    <xf numFmtId="3" fontId="9" fillId="0" borderId="38" xfId="0" applyNumberFormat="1" applyFont="1" applyBorder="1" applyAlignment="1">
      <alignment vertical="center"/>
    </xf>
    <xf numFmtId="49" fontId="8" fillId="0" borderId="23" xfId="0" applyNumberFormat="1" applyFont="1" applyFill="1" applyBorder="1" applyAlignment="1" applyProtection="1">
      <alignment horizontal="centerContinuous" vertical="center"/>
      <protection locked="0"/>
    </xf>
    <xf numFmtId="3" fontId="8" fillId="0" borderId="24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vertical="center" wrapText="1"/>
      <protection locked="0"/>
    </xf>
    <xf numFmtId="0" fontId="9" fillId="0" borderId="40" xfId="0" applyNumberFormat="1" applyFont="1" applyFill="1" applyBorder="1" applyAlignment="1" applyProtection="1">
      <alignment vertical="center" wrapText="1"/>
      <protection locked="0"/>
    </xf>
    <xf numFmtId="164" fontId="9" fillId="0" borderId="28" xfId="0" applyNumberFormat="1" applyFont="1" applyFill="1" applyBorder="1" applyAlignment="1" applyProtection="1">
      <alignment horizontal="center" vertical="center"/>
      <protection locked="0"/>
    </xf>
    <xf numFmtId="3" fontId="9" fillId="0" borderId="41" xfId="0" applyNumberFormat="1" applyFont="1" applyFill="1" applyBorder="1" applyAlignment="1" applyProtection="1">
      <alignment horizontal="right" vertical="center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0" fontId="8" fillId="0" borderId="40" xfId="0" applyNumberFormat="1" applyFont="1" applyFill="1" applyBorder="1" applyAlignment="1" applyProtection="1">
      <alignment vertical="center" wrapText="1"/>
      <protection locked="0"/>
    </xf>
    <xf numFmtId="164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41" xfId="0" applyNumberFormat="1" applyFont="1" applyFill="1" applyBorder="1" applyAlignment="1" applyProtection="1">
      <alignment horizontal="right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7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43" xfId="0" applyNumberFormat="1" applyFont="1" applyFill="1" applyBorder="1" applyAlignment="1" applyProtection="1">
      <alignment horizontal="centerContinuous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Border="1" applyAlignment="1">
      <alignment horizontal="center" vertical="center"/>
    </xf>
    <xf numFmtId="49" fontId="8" fillId="0" borderId="44" xfId="0" applyNumberFormat="1" applyFont="1" applyFill="1" applyBorder="1" applyAlignment="1" applyProtection="1">
      <alignment horizontal="centerContinuous" vertical="center"/>
      <protection locked="0"/>
    </xf>
    <xf numFmtId="3" fontId="8" fillId="0" borderId="45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Continuous" vertical="center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vertical="center" wrapText="1"/>
      <protection locked="0"/>
    </xf>
    <xf numFmtId="0" fontId="9" fillId="0" borderId="47" xfId="0" applyNumberFormat="1" applyFont="1" applyFill="1" applyBorder="1" applyAlignment="1" applyProtection="1">
      <alignment vertical="center" wrapText="1"/>
      <protection locked="0"/>
    </xf>
    <xf numFmtId="0" fontId="8" fillId="0" borderId="43" xfId="0" applyNumberFormat="1" applyFont="1" applyFill="1" applyBorder="1" applyAlignment="1" applyProtection="1">
      <alignment horizontal="centerContinuous" vertical="center"/>
      <protection locked="0"/>
    </xf>
    <xf numFmtId="3" fontId="8" fillId="0" borderId="26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NumberFormat="1" applyFont="1" applyFill="1" applyBorder="1" applyAlignment="1" applyProtection="1">
      <alignment vertical="center" wrapText="1"/>
      <protection locked="0"/>
    </xf>
    <xf numFmtId="0" fontId="8" fillId="0" borderId="48" xfId="0" applyNumberFormat="1" applyFont="1" applyFill="1" applyBorder="1" applyAlignment="1" applyProtection="1">
      <alignment vertical="center" wrapText="1"/>
      <protection locked="0"/>
    </xf>
    <xf numFmtId="0" fontId="8" fillId="0" borderId="45" xfId="0" applyNumberFormat="1" applyFont="1" applyFill="1" applyBorder="1" applyAlignment="1" applyProtection="1">
      <alignment vertical="center" wrapText="1"/>
      <protection locked="0"/>
    </xf>
    <xf numFmtId="0" fontId="8" fillId="0" borderId="49" xfId="0" applyNumberFormat="1" applyFont="1" applyFill="1" applyBorder="1" applyAlignment="1" applyProtection="1">
      <alignment vertical="center" wrapText="1"/>
      <protection locked="0"/>
    </xf>
    <xf numFmtId="3" fontId="15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4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8" xfId="0" applyNumberFormat="1" applyFont="1" applyFill="1" applyBorder="1" applyAlignment="1" applyProtection="1">
      <alignment vertical="center" wrapText="1"/>
      <protection locked="0"/>
    </xf>
    <xf numFmtId="164" fontId="16" fillId="0" borderId="5" xfId="0" applyNumberFormat="1" applyFont="1" applyFill="1" applyBorder="1" applyAlignment="1" applyProtection="1">
      <alignment horizontal="center" vertical="center"/>
      <protection locked="0"/>
    </xf>
    <xf numFmtId="3" fontId="16" fillId="0" borderId="16" xfId="0" applyNumberFormat="1" applyFont="1" applyFill="1" applyBorder="1" applyAlignment="1" applyProtection="1">
      <alignment horizontal="right" vertical="center"/>
      <protection locked="0"/>
    </xf>
    <xf numFmtId="3" fontId="16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vertical="center" wrapText="1"/>
      <protection locked="0"/>
    </xf>
    <xf numFmtId="3" fontId="8" fillId="0" borderId="50" xfId="0" applyNumberFormat="1" applyFont="1" applyFill="1" applyBorder="1" applyAlignment="1" applyProtection="1">
      <alignment horizontal="right" vertical="center"/>
      <protection locked="0"/>
    </xf>
    <xf numFmtId="164" fontId="8" fillId="0" borderId="13" xfId="0" applyNumberFormat="1" applyFont="1" applyFill="1" applyBorder="1" applyAlignment="1" applyProtection="1">
      <alignment horizontal="left" vertical="center"/>
      <protection locked="0"/>
    </xf>
    <xf numFmtId="164" fontId="9" fillId="0" borderId="21" xfId="0" applyNumberFormat="1" applyFont="1" applyFill="1" applyBorder="1" applyAlignment="1" applyProtection="1">
      <alignment horizontal="center" vertical="center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3" fontId="16" fillId="0" borderId="51" xfId="0" applyNumberFormat="1" applyFont="1" applyFill="1" applyBorder="1" applyAlignment="1" applyProtection="1">
      <alignment horizontal="right" vertical="center"/>
      <protection locked="0"/>
    </xf>
    <xf numFmtId="3" fontId="16" fillId="0" borderId="46" xfId="0" applyNumberFormat="1" applyFont="1" applyFill="1" applyBorder="1" applyAlignment="1" applyProtection="1">
      <alignment horizontal="right" vertical="center"/>
      <protection locked="0"/>
    </xf>
    <xf numFmtId="0" fontId="8" fillId="0" borderId="28" xfId="0" applyNumberFormat="1" applyFont="1" applyFill="1" applyBorder="1" applyAlignment="1" applyProtection="1">
      <alignment vertical="center" wrapText="1"/>
      <protection locked="0"/>
    </xf>
    <xf numFmtId="0" fontId="9" fillId="0" borderId="28" xfId="0" applyNumberFormat="1" applyFont="1" applyFill="1" applyBorder="1" applyAlignment="1" applyProtection="1">
      <alignment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Continuous" vertical="center"/>
      <protection locked="0"/>
    </xf>
    <xf numFmtId="0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5" xfId="0" applyNumberFormat="1" applyFont="1" applyFill="1" applyBorder="1" applyAlignment="1" applyProtection="1">
      <alignment horizontal="center" vertical="center"/>
      <protection locked="0"/>
    </xf>
    <xf numFmtId="3" fontId="17" fillId="0" borderId="16" xfId="0" applyNumberFormat="1" applyFont="1" applyFill="1" applyBorder="1" applyAlignment="1" applyProtection="1">
      <alignment horizontal="right" vertical="center"/>
      <protection locked="0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3" fontId="3" fillId="0" borderId="24" xfId="0" applyNumberFormat="1" applyFont="1" applyBorder="1" applyAlignment="1">
      <alignment vertical="center"/>
    </xf>
    <xf numFmtId="0" fontId="3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3" xfId="0" applyFont="1" applyBorder="1" applyAlignment="1">
      <alignment horizontal="center" vertical="center"/>
    </xf>
    <xf numFmtId="0" fontId="7" fillId="0" borderId="54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8" fillId="0" borderId="55" xfId="0" applyNumberFormat="1" applyFont="1" applyFill="1" applyBorder="1" applyAlignment="1" applyProtection="1">
      <alignment horizontal="center" vertical="center"/>
      <protection locked="0"/>
    </xf>
    <xf numFmtId="164" fontId="8" fillId="0" borderId="19" xfId="0" applyNumberFormat="1" applyFont="1" applyFill="1" applyBorder="1" applyAlignment="1" applyProtection="1">
      <alignment horizontal="center" vertical="center"/>
      <protection locked="0"/>
    </xf>
    <xf numFmtId="164" fontId="8" fillId="0" borderId="54" xfId="0" applyNumberFormat="1" applyFont="1" applyFill="1" applyBorder="1" applyAlignment="1" applyProtection="1">
      <alignment horizontal="center" vertical="center"/>
      <protection locked="0"/>
    </xf>
    <xf numFmtId="164" fontId="9" fillId="0" borderId="55" xfId="0" applyNumberFormat="1" applyFont="1" applyFill="1" applyBorder="1" applyAlignment="1" applyProtection="1">
      <alignment horizontal="center" vertical="center"/>
      <protection locked="0"/>
    </xf>
    <xf numFmtId="164" fontId="17" fillId="0" borderId="55" xfId="0" applyNumberFormat="1" applyFont="1" applyFill="1" applyBorder="1" applyAlignment="1" applyProtection="1">
      <alignment horizontal="center" vertical="center"/>
      <protection locked="0"/>
    </xf>
    <xf numFmtId="164" fontId="9" fillId="0" borderId="56" xfId="0" applyNumberFormat="1" applyFont="1" applyFill="1" applyBorder="1" applyAlignment="1" applyProtection="1">
      <alignment horizontal="center" vertical="center"/>
      <protection locked="0"/>
    </xf>
    <xf numFmtId="164" fontId="8" fillId="0" borderId="56" xfId="0" applyNumberFormat="1" applyFont="1" applyFill="1" applyBorder="1" applyAlignment="1" applyProtection="1">
      <alignment horizontal="center" vertical="center"/>
      <protection locked="0"/>
    </xf>
    <xf numFmtId="164" fontId="16" fillId="0" borderId="55" xfId="0" applyNumberFormat="1" applyFont="1" applyFill="1" applyBorder="1" applyAlignment="1" applyProtection="1">
      <alignment horizontal="center" vertical="center"/>
      <protection locked="0"/>
    </xf>
    <xf numFmtId="164" fontId="8" fillId="0" borderId="57" xfId="0" applyNumberFormat="1" applyFont="1" applyFill="1" applyBorder="1" applyAlignment="1" applyProtection="1">
      <alignment horizontal="center" vertical="center"/>
      <protection locked="0"/>
    </xf>
    <xf numFmtId="164" fontId="8" fillId="0" borderId="53" xfId="0" applyNumberFormat="1" applyFont="1" applyFill="1" applyBorder="1" applyAlignment="1" applyProtection="1">
      <alignment horizontal="center" vertical="center"/>
      <protection locked="0"/>
    </xf>
    <xf numFmtId="164" fontId="8" fillId="0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164" fontId="13" fillId="0" borderId="13" xfId="18" applyNumberFormat="1" applyFont="1" applyFill="1" applyBorder="1" applyAlignment="1" applyProtection="1">
      <alignment horizontal="left" vertical="center" wrapText="1"/>
      <protection locked="0"/>
    </xf>
    <xf numFmtId="164" fontId="13" fillId="0" borderId="9" xfId="18" applyNumberFormat="1" applyFont="1" applyFill="1" applyBorder="1" applyAlignment="1" applyProtection="1">
      <alignment vertical="center" wrapText="1"/>
      <protection locked="0"/>
    </xf>
    <xf numFmtId="3" fontId="8" fillId="0" borderId="51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164" fontId="13" fillId="0" borderId="13" xfId="18" applyNumberFormat="1" applyFont="1" applyFill="1" applyBorder="1" applyAlignment="1" applyProtection="1">
      <alignment vertical="center" wrapText="1"/>
      <protection locked="0"/>
    </xf>
    <xf numFmtId="164" fontId="13" fillId="0" borderId="28" xfId="18" applyNumberFormat="1" applyFont="1" applyFill="1" applyBorder="1" applyAlignment="1" applyProtection="1">
      <alignment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28" xfId="0" applyNumberFormat="1" applyFont="1" applyBorder="1" applyAlignment="1">
      <alignment vertical="center"/>
    </xf>
    <xf numFmtId="3" fontId="8" fillId="0" borderId="59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Border="1" applyAlignment="1">
      <alignment vertical="center"/>
    </xf>
    <xf numFmtId="1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1" fontId="13" fillId="0" borderId="43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3" xfId="0" applyNumberFormat="1" applyFont="1" applyBorder="1" applyAlignment="1">
      <alignment horizontal="center" vertical="center"/>
    </xf>
    <xf numFmtId="1" fontId="14" fillId="0" borderId="43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8" xfId="18" applyNumberFormat="1" applyFont="1" applyFill="1" applyBorder="1" applyAlignment="1" applyProtection="1">
      <alignment vertical="center" wrapText="1"/>
      <protection locked="0"/>
    </xf>
    <xf numFmtId="3" fontId="14" fillId="0" borderId="21" xfId="0" applyNumberFormat="1" applyFont="1" applyBorder="1" applyAlignment="1">
      <alignment vertical="center"/>
    </xf>
    <xf numFmtId="1" fontId="14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5" xfId="18" applyNumberFormat="1" applyFont="1" applyFill="1" applyBorder="1" applyAlignment="1" applyProtection="1">
      <alignment vertical="center" wrapText="1"/>
      <protection locked="0"/>
    </xf>
    <xf numFmtId="3" fontId="14" fillId="0" borderId="5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horizontal="right" vertical="center"/>
    </xf>
    <xf numFmtId="3" fontId="13" fillId="0" borderId="59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3" fontId="14" fillId="0" borderId="38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3" fontId="14" fillId="0" borderId="51" xfId="0" applyNumberFormat="1" applyFont="1" applyBorder="1" applyAlignment="1">
      <alignment horizontal="right" vertical="center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/>
      <protection locked="0"/>
    </xf>
    <xf numFmtId="3" fontId="13" fillId="0" borderId="14" xfId="0" applyNumberFormat="1" applyFont="1" applyBorder="1" applyAlignment="1">
      <alignment horizontal="right" vertical="center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51" xfId="0" applyNumberFormat="1" applyFont="1" applyFill="1" applyBorder="1" applyAlignment="1" applyProtection="1">
      <alignment vertical="center"/>
      <protection locked="0"/>
    </xf>
    <xf numFmtId="0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Font="1" applyBorder="1" applyAlignment="1">
      <alignment vertical="center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>
      <alignment vertical="center"/>
    </xf>
    <xf numFmtId="1" fontId="13" fillId="0" borderId="8" xfId="0" applyNumberFormat="1" applyFont="1" applyBorder="1" applyAlignment="1">
      <alignment horizontal="centerContinuous" vertical="center"/>
    </xf>
    <xf numFmtId="164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43" xfId="0" applyNumberFormat="1" applyFont="1" applyFill="1" applyBorder="1" applyAlignment="1" applyProtection="1">
      <alignment horizontal="centerContinuous" vertical="center"/>
      <protection locked="0"/>
    </xf>
    <xf numFmtId="0" fontId="16" fillId="0" borderId="28" xfId="0" applyNumberFormat="1" applyFont="1" applyFill="1" applyBorder="1" applyAlignment="1" applyProtection="1">
      <alignment vertical="center" wrapText="1"/>
      <protection locked="0"/>
    </xf>
    <xf numFmtId="164" fontId="16" fillId="0" borderId="28" xfId="0" applyNumberFormat="1" applyFont="1" applyFill="1" applyBorder="1" applyAlignment="1" applyProtection="1">
      <alignment horizontal="center" vertical="center"/>
      <protection locked="0"/>
    </xf>
    <xf numFmtId="164" fontId="16" fillId="0" borderId="56" xfId="0" applyNumberFormat="1" applyFont="1" applyFill="1" applyBorder="1" applyAlignment="1" applyProtection="1">
      <alignment horizontal="center" vertical="center"/>
      <protection locked="0"/>
    </xf>
    <xf numFmtId="3" fontId="16" fillId="0" borderId="41" xfId="0" applyNumberFormat="1" applyFont="1" applyFill="1" applyBorder="1" applyAlignment="1" applyProtection="1">
      <alignment horizontal="right" vertical="center"/>
      <protection locked="0"/>
    </xf>
    <xf numFmtId="3" fontId="16" fillId="0" borderId="42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/>
      <protection locked="0"/>
    </xf>
    <xf numFmtId="0" fontId="9" fillId="0" borderId="32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49" xfId="0" applyNumberFormat="1" applyFont="1" applyFill="1" applyBorder="1" applyAlignment="1" applyProtection="1">
      <alignment vertical="center" wrapText="1"/>
      <protection locked="0"/>
    </xf>
    <xf numFmtId="164" fontId="9" fillId="0" borderId="9" xfId="0" applyNumberFormat="1" applyFont="1" applyFill="1" applyBorder="1" applyAlignment="1" applyProtection="1">
      <alignment horizontal="center" vertical="center"/>
      <protection locked="0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0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9" fillId="0" borderId="62" xfId="0" applyNumberFormat="1" applyFont="1" applyFill="1" applyBorder="1" applyAlignment="1" applyProtection="1">
      <alignment horizontal="right" vertical="center"/>
      <protection locked="0"/>
    </xf>
    <xf numFmtId="0" fontId="8" fillId="0" borderId="23" xfId="0" applyNumberFormat="1" applyFont="1" applyFill="1" applyBorder="1" applyAlignment="1" applyProtection="1">
      <alignment horizontal="centerContinuous" vertical="center"/>
      <protection locked="0"/>
    </xf>
    <xf numFmtId="3" fontId="8" fillId="0" borderId="63" xfId="0" applyNumberFormat="1" applyFont="1" applyFill="1" applyBorder="1" applyAlignment="1" applyProtection="1">
      <alignment horizontal="right" vertical="center"/>
      <protection locked="0"/>
    </xf>
    <xf numFmtId="0" fontId="8" fillId="0" borderId="64" xfId="0" applyNumberFormat="1" applyFont="1" applyFill="1" applyBorder="1" applyAlignment="1" applyProtection="1">
      <alignment horizontal="centerContinuous" vertical="center"/>
      <protection locked="0"/>
    </xf>
    <xf numFmtId="3" fontId="8" fillId="0" borderId="65" xfId="0" applyNumberFormat="1" applyFont="1" applyFill="1" applyBorder="1" applyAlignment="1" applyProtection="1">
      <alignment horizontal="right" vertical="center"/>
      <protection locked="0"/>
    </xf>
    <xf numFmtId="0" fontId="8" fillId="0" borderId="44" xfId="0" applyNumberFormat="1" applyFont="1" applyFill="1" applyBorder="1" applyAlignment="1" applyProtection="1">
      <alignment horizontal="centerContinuous" vertical="center"/>
      <protection locked="0"/>
    </xf>
    <xf numFmtId="3" fontId="8" fillId="0" borderId="66" xfId="0" applyNumberFormat="1" applyFont="1" applyFill="1" applyBorder="1" applyAlignment="1" applyProtection="1">
      <alignment horizontal="right" vertical="center"/>
      <protection locked="0"/>
    </xf>
    <xf numFmtId="0" fontId="9" fillId="0" borderId="44" xfId="0" applyNumberFormat="1" applyFont="1" applyFill="1" applyBorder="1" applyAlignment="1" applyProtection="1">
      <alignment horizontal="centerContinuous" vertical="center"/>
      <protection locked="0"/>
    </xf>
    <xf numFmtId="3" fontId="9" fillId="0" borderId="66" xfId="0" applyNumberFormat="1" applyFont="1" applyFill="1" applyBorder="1" applyAlignment="1" applyProtection="1">
      <alignment horizontal="right" vertical="center"/>
      <protection locked="0"/>
    </xf>
    <xf numFmtId="0" fontId="9" fillId="0" borderId="29" xfId="0" applyNumberFormat="1" applyFont="1" applyFill="1" applyBorder="1" applyAlignment="1" applyProtection="1">
      <alignment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45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workbookViewId="0" topLeftCell="A1">
      <selection activeCell="E2" sqref="E2"/>
    </sheetView>
  </sheetViews>
  <sheetFormatPr defaultColWidth="9.33203125" defaultRowHeight="12.75"/>
  <cols>
    <col min="1" max="1" width="9.16015625" style="1" customWidth="1"/>
    <col min="2" max="2" width="43" style="1" customWidth="1"/>
    <col min="3" max="3" width="8" style="1" customWidth="1"/>
    <col min="4" max="6" width="16.5" style="1" customWidth="1"/>
    <col min="7" max="16384" width="11.66015625" style="1" customWidth="1"/>
  </cols>
  <sheetData>
    <row r="1" ht="12.75" customHeight="1">
      <c r="E1" s="2" t="s">
        <v>0</v>
      </c>
    </row>
    <row r="2" spans="1:5" ht="12.75" customHeight="1">
      <c r="A2" s="3"/>
      <c r="B2" s="4"/>
      <c r="C2" s="5"/>
      <c r="D2" s="5"/>
      <c r="E2" s="6" t="s">
        <v>156</v>
      </c>
    </row>
    <row r="3" spans="1:5" ht="12.75" customHeight="1">
      <c r="A3" s="3"/>
      <c r="B3" s="4"/>
      <c r="C3" s="5"/>
      <c r="D3" s="5"/>
      <c r="E3" s="6" t="s">
        <v>1</v>
      </c>
    </row>
    <row r="4" spans="1:5" ht="12.75" customHeight="1">
      <c r="A4" s="3"/>
      <c r="B4" s="4"/>
      <c r="C4" s="5"/>
      <c r="D4" s="5"/>
      <c r="E4" s="6" t="s">
        <v>42</v>
      </c>
    </row>
    <row r="5" spans="1:6" s="11" customFormat="1" ht="33.75" customHeight="1">
      <c r="A5" s="7" t="s">
        <v>137</v>
      </c>
      <c r="B5" s="8"/>
      <c r="C5" s="9"/>
      <c r="D5" s="9"/>
      <c r="E5" s="10"/>
      <c r="F5" s="10"/>
    </row>
    <row r="6" spans="1:6" s="11" customFormat="1" ht="26.25" customHeight="1" thickBot="1">
      <c r="A6" s="7"/>
      <c r="B6" s="8"/>
      <c r="C6" s="9"/>
      <c r="D6" s="9"/>
      <c r="F6" s="12" t="s">
        <v>2</v>
      </c>
    </row>
    <row r="7" spans="1:6" s="17" customFormat="1" ht="22.5" customHeight="1">
      <c r="A7" s="13" t="s">
        <v>3</v>
      </c>
      <c r="B7" s="14" t="s">
        <v>4</v>
      </c>
      <c r="C7" s="15" t="s">
        <v>5</v>
      </c>
      <c r="D7" s="176" t="s">
        <v>6</v>
      </c>
      <c r="E7" s="100" t="s">
        <v>7</v>
      </c>
      <c r="F7" s="16"/>
    </row>
    <row r="8" spans="1:6" s="17" customFormat="1" ht="11.25" customHeight="1">
      <c r="A8" s="18" t="s">
        <v>8</v>
      </c>
      <c r="B8" s="19"/>
      <c r="C8" s="20" t="s">
        <v>9</v>
      </c>
      <c r="D8" s="177" t="s">
        <v>10</v>
      </c>
      <c r="E8" s="21" t="s">
        <v>11</v>
      </c>
      <c r="F8" s="22" t="s">
        <v>10</v>
      </c>
    </row>
    <row r="9" spans="1:6" s="27" customFormat="1" ht="11.25" customHeight="1" thickBot="1">
      <c r="A9" s="75">
        <v>1</v>
      </c>
      <c r="B9" s="76">
        <v>2</v>
      </c>
      <c r="C9" s="76">
        <v>3</v>
      </c>
      <c r="D9" s="178">
        <v>4</v>
      </c>
      <c r="E9" s="119">
        <v>5</v>
      </c>
      <c r="F9" s="78">
        <v>6</v>
      </c>
    </row>
    <row r="10" spans="1:6" s="33" customFormat="1" ht="14.25" customHeight="1" thickBot="1" thickTop="1">
      <c r="A10" s="120">
        <v>600</v>
      </c>
      <c r="B10" s="123" t="s">
        <v>40</v>
      </c>
      <c r="C10" s="121" t="s">
        <v>16</v>
      </c>
      <c r="D10" s="179"/>
      <c r="E10" s="124">
        <f>SUM(E11)</f>
        <v>7360</v>
      </c>
      <c r="F10" s="126">
        <f>SUM(F11)</f>
        <v>7360</v>
      </c>
    </row>
    <row r="11" spans="1:6" s="33" customFormat="1" ht="18" customHeight="1" thickTop="1">
      <c r="A11" s="34">
        <v>60095</v>
      </c>
      <c r="B11" s="35" t="s">
        <v>136</v>
      </c>
      <c r="C11" s="129"/>
      <c r="D11" s="181"/>
      <c r="E11" s="130">
        <f>SUM(E12:E14)</f>
        <v>7360</v>
      </c>
      <c r="F11" s="93">
        <f>SUM(F12:F14)</f>
        <v>7360</v>
      </c>
    </row>
    <row r="12" spans="1:6" s="33" customFormat="1" ht="15.75" customHeight="1">
      <c r="A12" s="39">
        <v>4170</v>
      </c>
      <c r="B12" s="46" t="s">
        <v>75</v>
      </c>
      <c r="C12" s="159"/>
      <c r="D12" s="182"/>
      <c r="E12" s="125"/>
      <c r="F12" s="127">
        <v>3560</v>
      </c>
    </row>
    <row r="13" spans="1:6" s="33" customFormat="1" ht="15.75" customHeight="1">
      <c r="A13" s="39">
        <v>4300</v>
      </c>
      <c r="B13" s="40" t="s">
        <v>12</v>
      </c>
      <c r="C13" s="159"/>
      <c r="D13" s="182"/>
      <c r="E13" s="125">
        <v>7360</v>
      </c>
      <c r="F13" s="127"/>
    </row>
    <row r="14" spans="1:6" s="44" customFormat="1" ht="15.75" customHeight="1" thickBot="1">
      <c r="A14" s="39">
        <v>4350</v>
      </c>
      <c r="B14" s="40" t="s">
        <v>52</v>
      </c>
      <c r="C14" s="84"/>
      <c r="D14" s="180"/>
      <c r="E14" s="125"/>
      <c r="F14" s="127">
        <v>3800</v>
      </c>
    </row>
    <row r="15" spans="1:6" s="33" customFormat="1" ht="14.25" customHeight="1" thickBot="1" thickTop="1">
      <c r="A15" s="120">
        <v>700</v>
      </c>
      <c r="B15" s="123" t="s">
        <v>151</v>
      </c>
      <c r="C15" s="121"/>
      <c r="D15" s="179"/>
      <c r="E15" s="124">
        <f>E16+E18</f>
        <v>600000</v>
      </c>
      <c r="F15" s="126">
        <f>F16+F18</f>
        <v>600000</v>
      </c>
    </row>
    <row r="16" spans="1:6" s="33" customFormat="1" ht="18" customHeight="1" thickTop="1">
      <c r="A16" s="34">
        <v>70001</v>
      </c>
      <c r="B16" s="35" t="s">
        <v>152</v>
      </c>
      <c r="C16" s="129" t="s">
        <v>16</v>
      </c>
      <c r="D16" s="181"/>
      <c r="E16" s="130">
        <f>SUM(E17)</f>
        <v>600000</v>
      </c>
      <c r="F16" s="93"/>
    </row>
    <row r="17" spans="1:6" s="33" customFormat="1" ht="27" customHeight="1">
      <c r="A17" s="39">
        <v>2510</v>
      </c>
      <c r="B17" s="46" t="s">
        <v>153</v>
      </c>
      <c r="C17" s="159"/>
      <c r="D17" s="182"/>
      <c r="E17" s="125">
        <v>600000</v>
      </c>
      <c r="F17" s="127"/>
    </row>
    <row r="18" spans="1:6" s="33" customFormat="1" ht="18" customHeight="1">
      <c r="A18" s="34">
        <v>70005</v>
      </c>
      <c r="B18" s="35" t="s">
        <v>154</v>
      </c>
      <c r="C18" s="129" t="s">
        <v>155</v>
      </c>
      <c r="D18" s="181"/>
      <c r="E18" s="130"/>
      <c r="F18" s="93">
        <f>SUM(F19)</f>
        <v>600000</v>
      </c>
    </row>
    <row r="19" spans="1:6" s="33" customFormat="1" ht="27" customHeight="1" thickBot="1">
      <c r="A19" s="39">
        <v>6060</v>
      </c>
      <c r="B19" s="46" t="s">
        <v>26</v>
      </c>
      <c r="C19" s="159"/>
      <c r="D19" s="182"/>
      <c r="E19" s="125"/>
      <c r="F19" s="127">
        <v>600000</v>
      </c>
    </row>
    <row r="20" spans="1:6" s="33" customFormat="1" ht="15.75" customHeight="1" thickBot="1" thickTop="1">
      <c r="A20" s="28">
        <v>750</v>
      </c>
      <c r="B20" s="29" t="s">
        <v>79</v>
      </c>
      <c r="C20" s="30"/>
      <c r="D20" s="183"/>
      <c r="E20" s="31">
        <f>E25+E34+E21</f>
        <v>127960</v>
      </c>
      <c r="F20" s="32">
        <f>F25+F34+F21</f>
        <v>127960</v>
      </c>
    </row>
    <row r="21" spans="1:6" s="33" customFormat="1" ht="15" customHeight="1" thickTop="1">
      <c r="A21" s="34">
        <v>75022</v>
      </c>
      <c r="B21" s="35" t="s">
        <v>111</v>
      </c>
      <c r="C21" s="36"/>
      <c r="D21" s="184"/>
      <c r="E21" s="37">
        <f>SUM(E22)</f>
        <v>350</v>
      </c>
      <c r="F21" s="38">
        <f>SUM(F22)</f>
        <v>350</v>
      </c>
    </row>
    <row r="22" spans="1:6" s="174" customFormat="1" ht="14.25" customHeight="1">
      <c r="A22" s="169"/>
      <c r="B22" s="170" t="s">
        <v>139</v>
      </c>
      <c r="C22" s="235" t="s">
        <v>44</v>
      </c>
      <c r="D22" s="186"/>
      <c r="E22" s="172">
        <f>SUM(E23:E24)</f>
        <v>350</v>
      </c>
      <c r="F22" s="173">
        <f>SUM(F23:F24)</f>
        <v>350</v>
      </c>
    </row>
    <row r="23" spans="1:6" s="44" customFormat="1" ht="27" customHeight="1">
      <c r="A23" s="39">
        <v>3040</v>
      </c>
      <c r="B23" s="46" t="s">
        <v>112</v>
      </c>
      <c r="C23" s="41"/>
      <c r="D23" s="185"/>
      <c r="E23" s="42"/>
      <c r="F23" s="43">
        <v>350</v>
      </c>
    </row>
    <row r="24" spans="1:6" s="44" customFormat="1" ht="15.75" customHeight="1">
      <c r="A24" s="128">
        <v>4300</v>
      </c>
      <c r="B24" s="168" t="s">
        <v>12</v>
      </c>
      <c r="C24" s="112"/>
      <c r="D24" s="187"/>
      <c r="E24" s="113">
        <v>350</v>
      </c>
      <c r="F24" s="114"/>
    </row>
    <row r="25" spans="1:6" s="33" customFormat="1" ht="14.25" customHeight="1">
      <c r="A25" s="144">
        <v>75023</v>
      </c>
      <c r="B25" s="167" t="s">
        <v>80</v>
      </c>
      <c r="C25" s="116"/>
      <c r="D25" s="188"/>
      <c r="E25" s="117">
        <f>E27+E31+E26</f>
        <v>83500</v>
      </c>
      <c r="F25" s="118">
        <f>F26+F27+F31</f>
        <v>83500</v>
      </c>
    </row>
    <row r="26" spans="1:6" s="33" customFormat="1" ht="15.75" customHeight="1">
      <c r="A26" s="39">
        <v>4170</v>
      </c>
      <c r="B26" s="46" t="s">
        <v>75</v>
      </c>
      <c r="C26" s="41" t="s">
        <v>110</v>
      </c>
      <c r="D26" s="185"/>
      <c r="E26" s="42"/>
      <c r="F26" s="43">
        <v>50000</v>
      </c>
    </row>
    <row r="27" spans="1:6" s="44" customFormat="1" ht="15.75" customHeight="1">
      <c r="A27" s="39">
        <v>4300</v>
      </c>
      <c r="B27" s="40" t="s">
        <v>12</v>
      </c>
      <c r="C27" s="41"/>
      <c r="D27" s="185"/>
      <c r="E27" s="42">
        <f>SUM(E28:E30)</f>
        <v>83500</v>
      </c>
      <c r="F27" s="43"/>
    </row>
    <row r="28" spans="1:6" s="156" customFormat="1" ht="14.25" customHeight="1">
      <c r="A28" s="151"/>
      <c r="B28" s="160" t="s">
        <v>109</v>
      </c>
      <c r="C28" s="153"/>
      <c r="D28" s="189"/>
      <c r="E28" s="154">
        <v>24500</v>
      </c>
      <c r="F28" s="155"/>
    </row>
    <row r="29" spans="1:6" s="156" customFormat="1" ht="14.25" customHeight="1">
      <c r="A29" s="151"/>
      <c r="B29" s="160" t="s">
        <v>107</v>
      </c>
      <c r="C29" s="153"/>
      <c r="D29" s="189"/>
      <c r="E29" s="154">
        <v>9000</v>
      </c>
      <c r="F29" s="155"/>
    </row>
    <row r="30" spans="1:6" s="156" customFormat="1" ht="14.25" customHeight="1">
      <c r="A30" s="151"/>
      <c r="B30" s="160" t="s">
        <v>108</v>
      </c>
      <c r="C30" s="153"/>
      <c r="D30" s="189"/>
      <c r="E30" s="154">
        <v>50000</v>
      </c>
      <c r="F30" s="155"/>
    </row>
    <row r="31" spans="1:6" s="44" customFormat="1" ht="13.5" customHeight="1">
      <c r="A31" s="39">
        <v>4350</v>
      </c>
      <c r="B31" s="40" t="s">
        <v>52</v>
      </c>
      <c r="C31" s="41"/>
      <c r="D31" s="185"/>
      <c r="E31" s="42"/>
      <c r="F31" s="164">
        <f>SUM(F32:F33)</f>
        <v>33500</v>
      </c>
    </row>
    <row r="32" spans="1:6" s="44" customFormat="1" ht="12.75" customHeight="1">
      <c r="A32" s="39"/>
      <c r="B32" s="160" t="s">
        <v>109</v>
      </c>
      <c r="C32" s="41"/>
      <c r="D32" s="185"/>
      <c r="E32" s="42"/>
      <c r="F32" s="165">
        <v>24500</v>
      </c>
    </row>
    <row r="33" spans="1:6" s="44" customFormat="1" ht="12.75" customHeight="1">
      <c r="A33" s="39"/>
      <c r="B33" s="160" t="s">
        <v>107</v>
      </c>
      <c r="C33" s="41"/>
      <c r="D33" s="185"/>
      <c r="E33" s="42"/>
      <c r="F33" s="166">
        <v>9000</v>
      </c>
    </row>
    <row r="34" spans="1:6" s="33" customFormat="1" ht="16.5" customHeight="1">
      <c r="A34" s="34">
        <v>75095</v>
      </c>
      <c r="B34" s="35" t="s">
        <v>13</v>
      </c>
      <c r="C34" s="36"/>
      <c r="D34" s="184"/>
      <c r="E34" s="37">
        <f>E37+E51+E54+E57+E35+E36+E73+E74+E71+E72</f>
        <v>44110</v>
      </c>
      <c r="F34" s="161">
        <f>F37+F51+F54+F57+F35+F36+F73+F74+F71+F72</f>
        <v>44110</v>
      </c>
    </row>
    <row r="35" spans="1:6" s="33" customFormat="1" ht="28.5" customHeight="1">
      <c r="A35" s="39">
        <v>3020</v>
      </c>
      <c r="B35" s="46" t="s">
        <v>73</v>
      </c>
      <c r="C35" s="41" t="s">
        <v>117</v>
      </c>
      <c r="D35" s="185"/>
      <c r="E35" s="42">
        <v>2500</v>
      </c>
      <c r="F35" s="164"/>
    </row>
    <row r="36" spans="1:6" s="33" customFormat="1" ht="29.25" customHeight="1">
      <c r="A36" s="39">
        <v>3040</v>
      </c>
      <c r="B36" s="46" t="s">
        <v>112</v>
      </c>
      <c r="C36" s="41" t="s">
        <v>117</v>
      </c>
      <c r="D36" s="185"/>
      <c r="E36" s="42"/>
      <c r="F36" s="164">
        <v>2500</v>
      </c>
    </row>
    <row r="37" spans="1:6" s="44" customFormat="1" ht="15.75" customHeight="1">
      <c r="A37" s="39">
        <v>4170</v>
      </c>
      <c r="B37" s="46" t="s">
        <v>75</v>
      </c>
      <c r="C37" s="41" t="s">
        <v>93</v>
      </c>
      <c r="D37" s="185"/>
      <c r="E37" s="42"/>
      <c r="F37" s="199">
        <f>SUM(F38:F50)</f>
        <v>28990</v>
      </c>
    </row>
    <row r="38" spans="1:6" s="156" customFormat="1" ht="14.25" customHeight="1">
      <c r="A38" s="151"/>
      <c r="B38" s="160" t="s">
        <v>81</v>
      </c>
      <c r="C38" s="153"/>
      <c r="D38" s="189"/>
      <c r="E38" s="154"/>
      <c r="F38" s="155">
        <v>1740</v>
      </c>
    </row>
    <row r="39" spans="1:6" s="156" customFormat="1" ht="14.25" customHeight="1">
      <c r="A39" s="151"/>
      <c r="B39" s="160" t="s">
        <v>82</v>
      </c>
      <c r="C39" s="153"/>
      <c r="D39" s="189"/>
      <c r="E39" s="154"/>
      <c r="F39" s="155">
        <v>2400</v>
      </c>
    </row>
    <row r="40" spans="1:6" s="156" customFormat="1" ht="14.25" customHeight="1">
      <c r="A40" s="151"/>
      <c r="B40" s="160" t="s">
        <v>83</v>
      </c>
      <c r="C40" s="153"/>
      <c r="D40" s="189"/>
      <c r="E40" s="154"/>
      <c r="F40" s="155">
        <v>1800</v>
      </c>
    </row>
    <row r="41" spans="1:6" s="156" customFormat="1" ht="14.25" customHeight="1">
      <c r="A41" s="151"/>
      <c r="B41" s="160" t="s">
        <v>84</v>
      </c>
      <c r="C41" s="153"/>
      <c r="D41" s="189"/>
      <c r="E41" s="154"/>
      <c r="F41" s="155">
        <v>600</v>
      </c>
    </row>
    <row r="42" spans="1:6" s="156" customFormat="1" ht="14.25" customHeight="1">
      <c r="A42" s="151"/>
      <c r="B42" s="160" t="s">
        <v>85</v>
      </c>
      <c r="C42" s="153"/>
      <c r="D42" s="189"/>
      <c r="E42" s="154"/>
      <c r="F42" s="155">
        <v>2400</v>
      </c>
    </row>
    <row r="43" spans="1:6" s="156" customFormat="1" ht="17.25" customHeight="1">
      <c r="A43" s="236"/>
      <c r="B43" s="237" t="s">
        <v>86</v>
      </c>
      <c r="C43" s="238"/>
      <c r="D43" s="239"/>
      <c r="E43" s="240"/>
      <c r="F43" s="241">
        <v>2340</v>
      </c>
    </row>
    <row r="44" spans="1:6" s="156" customFormat="1" ht="14.25" customHeight="1">
      <c r="A44" s="151"/>
      <c r="B44" s="160" t="s">
        <v>87</v>
      </c>
      <c r="C44" s="153"/>
      <c r="D44" s="189"/>
      <c r="E44" s="154"/>
      <c r="F44" s="155">
        <v>3510</v>
      </c>
    </row>
    <row r="45" spans="1:6" s="156" customFormat="1" ht="14.25" customHeight="1">
      <c r="A45" s="151"/>
      <c r="B45" s="160" t="s">
        <v>88</v>
      </c>
      <c r="C45" s="153"/>
      <c r="D45" s="189"/>
      <c r="E45" s="154"/>
      <c r="F45" s="155">
        <v>3000</v>
      </c>
    </row>
    <row r="46" spans="1:6" s="156" customFormat="1" ht="14.25" customHeight="1">
      <c r="A46" s="151"/>
      <c r="B46" s="160" t="s">
        <v>138</v>
      </c>
      <c r="C46" s="153"/>
      <c r="D46" s="189"/>
      <c r="E46" s="154"/>
      <c r="F46" s="155">
        <v>1300</v>
      </c>
    </row>
    <row r="47" spans="1:6" s="156" customFormat="1" ht="14.25" customHeight="1">
      <c r="A47" s="151"/>
      <c r="B47" s="160" t="s">
        <v>89</v>
      </c>
      <c r="C47" s="153"/>
      <c r="D47" s="189"/>
      <c r="E47" s="154"/>
      <c r="F47" s="155">
        <v>2400</v>
      </c>
    </row>
    <row r="48" spans="1:6" s="156" customFormat="1" ht="14.25" customHeight="1">
      <c r="A48" s="151"/>
      <c r="B48" s="160" t="s">
        <v>90</v>
      </c>
      <c r="C48" s="153"/>
      <c r="D48" s="189"/>
      <c r="E48" s="154"/>
      <c r="F48" s="155">
        <v>2700</v>
      </c>
    </row>
    <row r="49" spans="1:6" s="156" customFormat="1" ht="14.25" customHeight="1">
      <c r="A49" s="151"/>
      <c r="B49" s="160" t="s">
        <v>91</v>
      </c>
      <c r="C49" s="153"/>
      <c r="D49" s="189"/>
      <c r="E49" s="154"/>
      <c r="F49" s="155">
        <v>2400</v>
      </c>
    </row>
    <row r="50" spans="1:6" s="156" customFormat="1" ht="14.25" customHeight="1">
      <c r="A50" s="151"/>
      <c r="B50" s="160" t="s">
        <v>92</v>
      </c>
      <c r="C50" s="153"/>
      <c r="D50" s="189"/>
      <c r="E50" s="154"/>
      <c r="F50" s="155">
        <v>2400</v>
      </c>
    </row>
    <row r="51" spans="1:6" s="44" customFormat="1" ht="15.75" customHeight="1">
      <c r="A51" s="39">
        <v>4110</v>
      </c>
      <c r="B51" s="40" t="s">
        <v>96</v>
      </c>
      <c r="C51" s="41" t="s">
        <v>93</v>
      </c>
      <c r="D51" s="185"/>
      <c r="E51" s="42"/>
      <c r="F51" s="158">
        <f>SUM(F52:F53)</f>
        <v>620</v>
      </c>
    </row>
    <row r="52" spans="1:6" s="156" customFormat="1" ht="15" customHeight="1">
      <c r="A52" s="151"/>
      <c r="B52" s="152" t="s">
        <v>87</v>
      </c>
      <c r="C52" s="153"/>
      <c r="D52" s="189"/>
      <c r="E52" s="154"/>
      <c r="F52" s="155">
        <v>280</v>
      </c>
    </row>
    <row r="53" spans="1:6" s="156" customFormat="1" ht="15" customHeight="1">
      <c r="A53" s="151"/>
      <c r="B53" s="160" t="s">
        <v>90</v>
      </c>
      <c r="C53" s="153"/>
      <c r="D53" s="189"/>
      <c r="E53" s="154"/>
      <c r="F53" s="155">
        <v>340</v>
      </c>
    </row>
    <row r="54" spans="1:6" s="44" customFormat="1" ht="16.5" customHeight="1">
      <c r="A54" s="39">
        <v>4210</v>
      </c>
      <c r="B54" s="46" t="s">
        <v>36</v>
      </c>
      <c r="C54" s="41" t="s">
        <v>93</v>
      </c>
      <c r="D54" s="185"/>
      <c r="E54" s="157">
        <f>SUM(E55:E56)</f>
        <v>395</v>
      </c>
      <c r="F54" s="43"/>
    </row>
    <row r="55" spans="1:6" s="156" customFormat="1" ht="13.5" customHeight="1">
      <c r="A55" s="151"/>
      <c r="B55" s="152" t="s">
        <v>95</v>
      </c>
      <c r="C55" s="153"/>
      <c r="D55" s="189"/>
      <c r="E55" s="154">
        <v>115</v>
      </c>
      <c r="F55" s="155"/>
    </row>
    <row r="56" spans="1:6" s="44" customFormat="1" ht="13.5" customHeight="1">
      <c r="A56" s="39"/>
      <c r="B56" s="160" t="s">
        <v>87</v>
      </c>
      <c r="C56" s="41"/>
      <c r="D56" s="185"/>
      <c r="E56" s="150">
        <v>280</v>
      </c>
      <c r="F56" s="43"/>
    </row>
    <row r="57" spans="1:6" s="44" customFormat="1" ht="14.25" customHeight="1">
      <c r="A57" s="39">
        <v>4300</v>
      </c>
      <c r="B57" s="46" t="s">
        <v>12</v>
      </c>
      <c r="C57" s="41" t="s">
        <v>93</v>
      </c>
      <c r="D57" s="185"/>
      <c r="E57" s="157">
        <f>SUM(E58:E70)</f>
        <v>29215</v>
      </c>
      <c r="F57" s="43"/>
    </row>
    <row r="58" spans="1:6" s="156" customFormat="1" ht="14.25" customHeight="1">
      <c r="A58" s="151"/>
      <c r="B58" s="160" t="s">
        <v>81</v>
      </c>
      <c r="C58" s="153"/>
      <c r="D58" s="189"/>
      <c r="E58" s="154">
        <v>1740</v>
      </c>
      <c r="F58" s="155"/>
    </row>
    <row r="59" spans="1:6" s="156" customFormat="1" ht="14.25" customHeight="1">
      <c r="A59" s="151"/>
      <c r="B59" s="160" t="s">
        <v>82</v>
      </c>
      <c r="C59" s="153"/>
      <c r="D59" s="189"/>
      <c r="E59" s="154">
        <v>2400</v>
      </c>
      <c r="F59" s="155"/>
    </row>
    <row r="60" spans="1:6" s="156" customFormat="1" ht="14.25" customHeight="1">
      <c r="A60" s="151"/>
      <c r="B60" s="160" t="s">
        <v>83</v>
      </c>
      <c r="C60" s="153"/>
      <c r="D60" s="189"/>
      <c r="E60" s="154">
        <v>1800</v>
      </c>
      <c r="F60" s="155"/>
    </row>
    <row r="61" spans="1:6" s="156" customFormat="1" ht="14.25" customHeight="1">
      <c r="A61" s="151"/>
      <c r="B61" s="160" t="s">
        <v>84</v>
      </c>
      <c r="C61" s="153"/>
      <c r="D61" s="189"/>
      <c r="E61" s="154">
        <v>600</v>
      </c>
      <c r="F61" s="155"/>
    </row>
    <row r="62" spans="1:6" s="156" customFormat="1" ht="14.25" customHeight="1">
      <c r="A62" s="151"/>
      <c r="B62" s="160" t="s">
        <v>85</v>
      </c>
      <c r="C62" s="153"/>
      <c r="D62" s="189"/>
      <c r="E62" s="154">
        <v>2400</v>
      </c>
      <c r="F62" s="155"/>
    </row>
    <row r="63" spans="1:6" s="156" customFormat="1" ht="14.25" customHeight="1">
      <c r="A63" s="151"/>
      <c r="B63" s="160" t="s">
        <v>86</v>
      </c>
      <c r="C63" s="153"/>
      <c r="D63" s="189"/>
      <c r="E63" s="154">
        <v>2340</v>
      </c>
      <c r="F63" s="155"/>
    </row>
    <row r="64" spans="1:6" s="156" customFormat="1" ht="14.25" customHeight="1">
      <c r="A64" s="151"/>
      <c r="B64" s="160" t="s">
        <v>87</v>
      </c>
      <c r="C64" s="153"/>
      <c r="D64" s="189"/>
      <c r="E64" s="154">
        <v>3510</v>
      </c>
      <c r="F64" s="155"/>
    </row>
    <row r="65" spans="1:6" s="156" customFormat="1" ht="14.25" customHeight="1">
      <c r="A65" s="151"/>
      <c r="B65" s="160" t="s">
        <v>88</v>
      </c>
      <c r="C65" s="153"/>
      <c r="D65" s="189"/>
      <c r="E65" s="154">
        <v>3000</v>
      </c>
      <c r="F65" s="155"/>
    </row>
    <row r="66" spans="1:6" s="156" customFormat="1" ht="14.25" customHeight="1">
      <c r="A66" s="151"/>
      <c r="B66" s="160" t="s">
        <v>138</v>
      </c>
      <c r="C66" s="153"/>
      <c r="D66" s="189"/>
      <c r="E66" s="154">
        <v>1185</v>
      </c>
      <c r="F66" s="155"/>
    </row>
    <row r="67" spans="1:6" s="156" customFormat="1" ht="14.25" customHeight="1">
      <c r="A67" s="151"/>
      <c r="B67" s="160" t="s">
        <v>89</v>
      </c>
      <c r="C67" s="153"/>
      <c r="D67" s="189"/>
      <c r="E67" s="154">
        <v>2400</v>
      </c>
      <c r="F67" s="155"/>
    </row>
    <row r="68" spans="1:6" s="156" customFormat="1" ht="14.25" customHeight="1">
      <c r="A68" s="151"/>
      <c r="B68" s="160" t="s">
        <v>90</v>
      </c>
      <c r="C68" s="153"/>
      <c r="D68" s="189"/>
      <c r="E68" s="154">
        <v>3040</v>
      </c>
      <c r="F68" s="155"/>
    </row>
    <row r="69" spans="1:6" s="156" customFormat="1" ht="14.25" customHeight="1">
      <c r="A69" s="151"/>
      <c r="B69" s="160" t="s">
        <v>91</v>
      </c>
      <c r="C69" s="153"/>
      <c r="D69" s="189"/>
      <c r="E69" s="154">
        <v>2400</v>
      </c>
      <c r="F69" s="155"/>
    </row>
    <row r="70" spans="1:6" s="156" customFormat="1" ht="14.25" customHeight="1">
      <c r="A70" s="151"/>
      <c r="B70" s="160" t="s">
        <v>92</v>
      </c>
      <c r="C70" s="153"/>
      <c r="D70" s="189"/>
      <c r="E70" s="154">
        <v>2400</v>
      </c>
      <c r="F70" s="155"/>
    </row>
    <row r="71" spans="1:6" s="44" customFormat="1" ht="14.25" customHeight="1">
      <c r="A71" s="39">
        <v>4170</v>
      </c>
      <c r="B71" s="46" t="s">
        <v>75</v>
      </c>
      <c r="C71" s="41" t="s">
        <v>142</v>
      </c>
      <c r="D71" s="185"/>
      <c r="E71" s="42"/>
      <c r="F71" s="43">
        <v>3000</v>
      </c>
    </row>
    <row r="72" spans="1:6" s="44" customFormat="1" ht="14.25" customHeight="1">
      <c r="A72" s="39">
        <v>4300</v>
      </c>
      <c r="B72" s="40" t="s">
        <v>12</v>
      </c>
      <c r="C72" s="41" t="s">
        <v>142</v>
      </c>
      <c r="D72" s="185"/>
      <c r="E72" s="42">
        <v>3000</v>
      </c>
      <c r="F72" s="43"/>
    </row>
    <row r="73" spans="1:6" s="156" customFormat="1" ht="13.5" customHeight="1">
      <c r="A73" s="39">
        <v>4300</v>
      </c>
      <c r="B73" s="40" t="s">
        <v>12</v>
      </c>
      <c r="C73" s="41" t="s">
        <v>124</v>
      </c>
      <c r="D73" s="185"/>
      <c r="E73" s="42">
        <v>9000</v>
      </c>
      <c r="F73" s="43"/>
    </row>
    <row r="74" spans="1:6" s="156" customFormat="1" ht="16.5" customHeight="1" thickBot="1">
      <c r="A74" s="39">
        <v>4350</v>
      </c>
      <c r="B74" s="40" t="s">
        <v>52</v>
      </c>
      <c r="C74" s="41" t="s">
        <v>124</v>
      </c>
      <c r="D74" s="185"/>
      <c r="E74" s="42"/>
      <c r="F74" s="43">
        <v>9000</v>
      </c>
    </row>
    <row r="75" spans="1:6" s="33" customFormat="1" ht="81" customHeight="1" thickBot="1" thickTop="1">
      <c r="A75" s="209">
        <v>756</v>
      </c>
      <c r="B75" s="197" t="s">
        <v>123</v>
      </c>
      <c r="C75" s="30"/>
      <c r="D75" s="183"/>
      <c r="E75" s="31">
        <f>SUM(E76)</f>
        <v>34400</v>
      </c>
      <c r="F75" s="32">
        <f>SUM(F76)</f>
        <v>34400</v>
      </c>
    </row>
    <row r="76" spans="1:6" s="33" customFormat="1" ht="28.5" customHeight="1" thickTop="1">
      <c r="A76" s="234">
        <v>75647</v>
      </c>
      <c r="B76" s="198" t="s">
        <v>122</v>
      </c>
      <c r="C76" s="36"/>
      <c r="D76" s="184"/>
      <c r="E76" s="37">
        <f>SUM(E77:E80)</f>
        <v>34400</v>
      </c>
      <c r="F76" s="38">
        <f>SUM(F77:F80)</f>
        <v>34400</v>
      </c>
    </row>
    <row r="77" spans="1:6" s="44" customFormat="1" ht="15" customHeight="1">
      <c r="A77" s="39">
        <v>4100</v>
      </c>
      <c r="B77" s="46" t="s">
        <v>143</v>
      </c>
      <c r="C77" s="41" t="s">
        <v>144</v>
      </c>
      <c r="D77" s="185"/>
      <c r="E77" s="42"/>
      <c r="F77" s="43">
        <v>22400</v>
      </c>
    </row>
    <row r="78" spans="1:6" s="44" customFormat="1" ht="15" customHeight="1">
      <c r="A78" s="39">
        <v>4300</v>
      </c>
      <c r="B78" s="40" t="s">
        <v>12</v>
      </c>
      <c r="C78" s="41" t="s">
        <v>144</v>
      </c>
      <c r="D78" s="185"/>
      <c r="E78" s="42">
        <v>22400</v>
      </c>
      <c r="F78" s="43"/>
    </row>
    <row r="79" spans="1:6" s="44" customFormat="1" ht="15" customHeight="1">
      <c r="A79" s="39">
        <v>4170</v>
      </c>
      <c r="B79" s="46" t="s">
        <v>75</v>
      </c>
      <c r="C79" s="41" t="s">
        <v>16</v>
      </c>
      <c r="D79" s="185"/>
      <c r="E79" s="42"/>
      <c r="F79" s="43">
        <v>12000</v>
      </c>
    </row>
    <row r="80" spans="1:6" s="44" customFormat="1" ht="15" customHeight="1" thickBot="1">
      <c r="A80" s="39">
        <v>4300</v>
      </c>
      <c r="B80" s="40" t="s">
        <v>12</v>
      </c>
      <c r="C80" s="41" t="s">
        <v>16</v>
      </c>
      <c r="D80" s="185"/>
      <c r="E80" s="42">
        <v>12000</v>
      </c>
      <c r="F80" s="43"/>
    </row>
    <row r="81" spans="1:6" s="33" customFormat="1" ht="15.75" customHeight="1" thickBot="1" thickTop="1">
      <c r="A81" s="28">
        <v>801</v>
      </c>
      <c r="B81" s="97" t="s">
        <v>43</v>
      </c>
      <c r="C81" s="30" t="s">
        <v>44</v>
      </c>
      <c r="D81" s="183"/>
      <c r="E81" s="31">
        <f>E82+E89+E97+E100+E104</f>
        <v>177820</v>
      </c>
      <c r="F81" s="145">
        <f>F82+F89+F97+F100+F104</f>
        <v>177820</v>
      </c>
    </row>
    <row r="82" spans="1:6" s="33" customFormat="1" ht="17.25" customHeight="1" thickTop="1">
      <c r="A82" s="101">
        <v>80101</v>
      </c>
      <c r="B82" s="110" t="s">
        <v>67</v>
      </c>
      <c r="C82" s="103"/>
      <c r="D82" s="190"/>
      <c r="E82" s="90">
        <f>SUM(E83:E88)</f>
        <v>38710</v>
      </c>
      <c r="F82" s="81">
        <f>SUM(F83:F88)</f>
        <v>38710</v>
      </c>
    </row>
    <row r="83" spans="1:6" s="44" customFormat="1" ht="27" customHeight="1">
      <c r="A83" s="39">
        <v>3020</v>
      </c>
      <c r="B83" s="46" t="s">
        <v>73</v>
      </c>
      <c r="C83" s="41"/>
      <c r="D83" s="185"/>
      <c r="E83" s="42">
        <v>1000</v>
      </c>
      <c r="F83" s="43"/>
    </row>
    <row r="84" spans="1:6" s="44" customFormat="1" ht="12.75" customHeight="1">
      <c r="A84" s="128">
        <v>4010</v>
      </c>
      <c r="B84" s="168" t="s">
        <v>23</v>
      </c>
      <c r="C84" s="112"/>
      <c r="D84" s="187"/>
      <c r="E84" s="113"/>
      <c r="F84" s="114">
        <v>4240</v>
      </c>
    </row>
    <row r="85" spans="1:6" s="44" customFormat="1" ht="12.75" customHeight="1">
      <c r="A85" s="39">
        <v>4040</v>
      </c>
      <c r="B85" s="46" t="s">
        <v>74</v>
      </c>
      <c r="C85" s="41"/>
      <c r="D85" s="185"/>
      <c r="E85" s="42">
        <v>2720</v>
      </c>
      <c r="F85" s="43"/>
    </row>
    <row r="86" spans="1:6" s="44" customFormat="1" ht="12.75" customHeight="1">
      <c r="A86" s="39">
        <v>4170</v>
      </c>
      <c r="B86" s="46" t="s">
        <v>75</v>
      </c>
      <c r="C86" s="41"/>
      <c r="D86" s="185"/>
      <c r="E86" s="42"/>
      <c r="F86" s="43">
        <v>2000</v>
      </c>
    </row>
    <row r="87" spans="1:6" s="44" customFormat="1" ht="12.75" customHeight="1">
      <c r="A87" s="39">
        <v>4300</v>
      </c>
      <c r="B87" s="40" t="s">
        <v>12</v>
      </c>
      <c r="C87" s="41"/>
      <c r="D87" s="185"/>
      <c r="E87" s="42">
        <v>34990</v>
      </c>
      <c r="F87" s="43"/>
    </row>
    <row r="88" spans="1:6" s="44" customFormat="1" ht="12.75" customHeight="1">
      <c r="A88" s="128">
        <v>4350</v>
      </c>
      <c r="B88" s="168" t="s">
        <v>52</v>
      </c>
      <c r="C88" s="112"/>
      <c r="D88" s="187"/>
      <c r="E88" s="113"/>
      <c r="F88" s="114">
        <v>32470</v>
      </c>
    </row>
    <row r="89" spans="1:6" s="44" customFormat="1" ht="15" customHeight="1">
      <c r="A89" s="34">
        <v>80110</v>
      </c>
      <c r="B89" s="98" t="s">
        <v>68</v>
      </c>
      <c r="C89" s="36"/>
      <c r="D89" s="184"/>
      <c r="E89" s="37">
        <f>SUM(E90:E96)</f>
        <v>26830</v>
      </c>
      <c r="F89" s="38">
        <f>SUM(F90:F96)</f>
        <v>26930</v>
      </c>
    </row>
    <row r="90" spans="1:6" s="44" customFormat="1" ht="13.5" customHeight="1">
      <c r="A90" s="39">
        <v>4010</v>
      </c>
      <c r="B90" s="40" t="s">
        <v>23</v>
      </c>
      <c r="C90" s="41"/>
      <c r="D90" s="185"/>
      <c r="E90" s="42"/>
      <c r="F90" s="43">
        <v>5580</v>
      </c>
    </row>
    <row r="91" spans="1:6" s="44" customFormat="1" ht="13.5" customHeight="1">
      <c r="A91" s="39">
        <v>4110</v>
      </c>
      <c r="B91" s="40" t="s">
        <v>48</v>
      </c>
      <c r="C91" s="41"/>
      <c r="D91" s="185"/>
      <c r="E91" s="42">
        <v>5580</v>
      </c>
      <c r="F91" s="43"/>
    </row>
    <row r="92" spans="1:6" s="44" customFormat="1" ht="13.5" customHeight="1">
      <c r="A92" s="39">
        <v>4140</v>
      </c>
      <c r="B92" s="40" t="s">
        <v>69</v>
      </c>
      <c r="C92" s="41"/>
      <c r="D92" s="185"/>
      <c r="E92" s="42"/>
      <c r="F92" s="43">
        <v>3700</v>
      </c>
    </row>
    <row r="93" spans="1:6" s="44" customFormat="1" ht="13.5" customHeight="1">
      <c r="A93" s="39">
        <v>4260</v>
      </c>
      <c r="B93" s="46" t="s">
        <v>14</v>
      </c>
      <c r="C93" s="41"/>
      <c r="D93" s="185"/>
      <c r="E93" s="42">
        <v>3700</v>
      </c>
      <c r="F93" s="43"/>
    </row>
    <row r="94" spans="1:6" s="44" customFormat="1" ht="13.5" customHeight="1">
      <c r="A94" s="39">
        <v>4300</v>
      </c>
      <c r="B94" s="40" t="s">
        <v>12</v>
      </c>
      <c r="C94" s="41"/>
      <c r="D94" s="185"/>
      <c r="E94" s="42">
        <v>17550</v>
      </c>
      <c r="F94" s="43"/>
    </row>
    <row r="95" spans="1:6" s="44" customFormat="1" ht="13.5" customHeight="1">
      <c r="A95" s="39">
        <v>4350</v>
      </c>
      <c r="B95" s="40" t="s">
        <v>52</v>
      </c>
      <c r="C95" s="41"/>
      <c r="D95" s="185"/>
      <c r="E95" s="42"/>
      <c r="F95" s="43">
        <v>17550</v>
      </c>
    </row>
    <row r="96" spans="1:6" s="44" customFormat="1" ht="13.5" customHeight="1">
      <c r="A96" s="128">
        <v>4410</v>
      </c>
      <c r="B96" s="111" t="s">
        <v>72</v>
      </c>
      <c r="C96" s="112"/>
      <c r="D96" s="187"/>
      <c r="E96" s="113"/>
      <c r="F96" s="114">
        <v>100</v>
      </c>
    </row>
    <row r="97" spans="1:6" s="44" customFormat="1" ht="15.75" customHeight="1">
      <c r="A97" s="34">
        <v>80145</v>
      </c>
      <c r="B97" s="98" t="s">
        <v>60</v>
      </c>
      <c r="C97" s="116"/>
      <c r="D97" s="188"/>
      <c r="E97" s="117">
        <f>SUM(E98:E99)</f>
        <v>7000</v>
      </c>
      <c r="F97" s="118">
        <f>SUM(F98:F99)</f>
        <v>7000</v>
      </c>
    </row>
    <row r="98" spans="1:6" s="44" customFormat="1" ht="14.25" customHeight="1">
      <c r="A98" s="39">
        <v>4170</v>
      </c>
      <c r="B98" s="46" t="s">
        <v>53</v>
      </c>
      <c r="C98" s="41"/>
      <c r="D98" s="185"/>
      <c r="E98" s="42"/>
      <c r="F98" s="43">
        <v>7000</v>
      </c>
    </row>
    <row r="99" spans="1:6" s="44" customFormat="1" ht="14.25" customHeight="1">
      <c r="A99" s="39">
        <v>4300</v>
      </c>
      <c r="B99" s="40" t="s">
        <v>12</v>
      </c>
      <c r="C99" s="112"/>
      <c r="D99" s="187"/>
      <c r="E99" s="113">
        <v>7000</v>
      </c>
      <c r="F99" s="114"/>
    </row>
    <row r="100" spans="1:6" s="44" customFormat="1" ht="17.25" customHeight="1">
      <c r="A100" s="34">
        <v>80146</v>
      </c>
      <c r="B100" s="98" t="s">
        <v>61</v>
      </c>
      <c r="C100" s="116"/>
      <c r="D100" s="188"/>
      <c r="E100" s="117">
        <f>SUM(E101:E103)</f>
        <v>120</v>
      </c>
      <c r="F100" s="118">
        <f>SUM(F101:F103)</f>
        <v>20</v>
      </c>
    </row>
    <row r="101" spans="1:6" s="44" customFormat="1" ht="12" customHeight="1">
      <c r="A101" s="39">
        <v>4040</v>
      </c>
      <c r="B101" s="40" t="s">
        <v>24</v>
      </c>
      <c r="C101" s="41"/>
      <c r="D101" s="185"/>
      <c r="E101" s="42"/>
      <c r="F101" s="43">
        <v>20</v>
      </c>
    </row>
    <row r="102" spans="1:6" s="44" customFormat="1" ht="12" customHeight="1">
      <c r="A102" s="39">
        <v>4110</v>
      </c>
      <c r="B102" s="40" t="s">
        <v>48</v>
      </c>
      <c r="C102" s="41"/>
      <c r="D102" s="185"/>
      <c r="E102" s="42">
        <v>20</v>
      </c>
      <c r="F102" s="43"/>
    </row>
    <row r="103" spans="1:6" s="44" customFormat="1" ht="12" customHeight="1">
      <c r="A103" s="128">
        <v>4140</v>
      </c>
      <c r="B103" s="111" t="s">
        <v>69</v>
      </c>
      <c r="C103" s="112"/>
      <c r="D103" s="187"/>
      <c r="E103" s="113">
        <v>100</v>
      </c>
      <c r="F103" s="114"/>
    </row>
    <row r="104" spans="1:6" s="44" customFormat="1" ht="14.25" customHeight="1">
      <c r="A104" s="34">
        <v>80195</v>
      </c>
      <c r="B104" s="98" t="s">
        <v>13</v>
      </c>
      <c r="C104" s="116"/>
      <c r="D104" s="188"/>
      <c r="E104" s="117">
        <f>SUM(E105:E108)+E111</f>
        <v>105160</v>
      </c>
      <c r="F104" s="118">
        <f>SUM(F105:F108)+F111</f>
        <v>105160</v>
      </c>
    </row>
    <row r="105" spans="1:6" s="44" customFormat="1" ht="15" customHeight="1">
      <c r="A105" s="39">
        <v>4010</v>
      </c>
      <c r="B105" s="40" t="s">
        <v>23</v>
      </c>
      <c r="C105" s="41"/>
      <c r="D105" s="185"/>
      <c r="E105" s="42">
        <v>83100</v>
      </c>
      <c r="F105" s="43">
        <v>83100</v>
      </c>
    </row>
    <row r="106" spans="1:6" s="44" customFormat="1" ht="15" customHeight="1">
      <c r="A106" s="39">
        <v>4110</v>
      </c>
      <c r="B106" s="40" t="s">
        <v>48</v>
      </c>
      <c r="C106" s="41"/>
      <c r="D106" s="185"/>
      <c r="E106" s="42">
        <v>15000</v>
      </c>
      <c r="F106" s="43">
        <v>15000</v>
      </c>
    </row>
    <row r="107" spans="1:6" s="44" customFormat="1" ht="15" customHeight="1">
      <c r="A107" s="39">
        <v>4120</v>
      </c>
      <c r="B107" s="46" t="s">
        <v>49</v>
      </c>
      <c r="C107" s="41"/>
      <c r="D107" s="185"/>
      <c r="E107" s="42">
        <v>1900</v>
      </c>
      <c r="F107" s="43">
        <v>1900</v>
      </c>
    </row>
    <row r="108" spans="1:6" s="44" customFormat="1" ht="16.5" customHeight="1">
      <c r="A108" s="39">
        <v>4300</v>
      </c>
      <c r="B108" s="46" t="s">
        <v>12</v>
      </c>
      <c r="C108" s="41"/>
      <c r="D108" s="185"/>
      <c r="E108" s="42">
        <f>SUM(E109:E110)</f>
        <v>3000</v>
      </c>
      <c r="F108" s="43">
        <f>SUM(F109:F110)</f>
        <v>3000</v>
      </c>
    </row>
    <row r="109" spans="1:6" s="156" customFormat="1" ht="12.75">
      <c r="A109" s="151"/>
      <c r="B109" s="152" t="s">
        <v>70</v>
      </c>
      <c r="C109" s="153"/>
      <c r="D109" s="189"/>
      <c r="E109" s="154"/>
      <c r="F109" s="155">
        <v>3000</v>
      </c>
    </row>
    <row r="110" spans="1:6" s="156" customFormat="1" ht="12.75">
      <c r="A110" s="151"/>
      <c r="B110" s="152" t="s">
        <v>71</v>
      </c>
      <c r="C110" s="153"/>
      <c r="D110" s="189"/>
      <c r="E110" s="154">
        <v>3000</v>
      </c>
      <c r="F110" s="155"/>
    </row>
    <row r="111" spans="1:6" s="174" customFormat="1" ht="30" customHeight="1">
      <c r="A111" s="169"/>
      <c r="B111" s="170" t="s">
        <v>97</v>
      </c>
      <c r="C111" s="171"/>
      <c r="D111" s="186"/>
      <c r="E111" s="172">
        <f>SUM(E112:E114)</f>
        <v>2160</v>
      </c>
      <c r="F111" s="173">
        <f>SUM(F112:F114)</f>
        <v>2160</v>
      </c>
    </row>
    <row r="112" spans="1:6" s="44" customFormat="1" ht="14.25" customHeight="1">
      <c r="A112" s="39">
        <v>4170</v>
      </c>
      <c r="B112" s="46" t="s">
        <v>53</v>
      </c>
      <c r="C112" s="41"/>
      <c r="D112" s="185"/>
      <c r="E112" s="42"/>
      <c r="F112" s="43">
        <v>660</v>
      </c>
    </row>
    <row r="113" spans="1:6" s="44" customFormat="1" ht="14.25" customHeight="1">
      <c r="A113" s="39">
        <v>4300</v>
      </c>
      <c r="B113" s="46" t="s">
        <v>12</v>
      </c>
      <c r="C113" s="41"/>
      <c r="D113" s="185"/>
      <c r="E113" s="42">
        <v>2160</v>
      </c>
      <c r="F113" s="43"/>
    </row>
    <row r="114" spans="1:6" s="44" customFormat="1" ht="14.25" customHeight="1" thickBot="1">
      <c r="A114" s="39">
        <v>4350</v>
      </c>
      <c r="B114" s="40" t="s">
        <v>52</v>
      </c>
      <c r="C114" s="41"/>
      <c r="D114" s="185"/>
      <c r="E114" s="42"/>
      <c r="F114" s="43">
        <v>1500</v>
      </c>
    </row>
    <row r="115" spans="1:6" s="33" customFormat="1" ht="15" customHeight="1" thickBot="1" thickTop="1">
      <c r="A115" s="28">
        <v>852</v>
      </c>
      <c r="B115" s="29" t="s">
        <v>27</v>
      </c>
      <c r="C115" s="30" t="s">
        <v>15</v>
      </c>
      <c r="D115" s="48">
        <f>D134</f>
        <v>325700</v>
      </c>
      <c r="E115" s="31">
        <f>E123+E125+E131+E116+E118+E134</f>
        <v>88654</v>
      </c>
      <c r="F115" s="32">
        <f>F123+F125+F131+F116+F118+F134</f>
        <v>699954</v>
      </c>
    </row>
    <row r="116" spans="1:6" s="33" customFormat="1" ht="15" customHeight="1" thickTop="1">
      <c r="A116" s="34">
        <v>85202</v>
      </c>
      <c r="B116" s="35" t="s">
        <v>41</v>
      </c>
      <c r="C116" s="36"/>
      <c r="D116" s="184"/>
      <c r="E116" s="37"/>
      <c r="F116" s="38">
        <f>SUM(F117)</f>
        <v>285600</v>
      </c>
    </row>
    <row r="117" spans="1:6" s="44" customFormat="1" ht="42.75" customHeight="1">
      <c r="A117" s="39">
        <v>4330</v>
      </c>
      <c r="B117" s="46" t="s">
        <v>102</v>
      </c>
      <c r="C117" s="51"/>
      <c r="D117" s="191"/>
      <c r="E117" s="50"/>
      <c r="F117" s="43">
        <v>285600</v>
      </c>
    </row>
    <row r="118" spans="1:6" s="33" customFormat="1" ht="13.5" customHeight="1">
      <c r="A118" s="34">
        <v>85203</v>
      </c>
      <c r="B118" s="35" t="s">
        <v>104</v>
      </c>
      <c r="C118" s="36"/>
      <c r="D118" s="184"/>
      <c r="E118" s="37">
        <f>SUM(E119:E122)</f>
        <v>39305</v>
      </c>
      <c r="F118" s="38">
        <f>SUM(F119:F122)</f>
        <v>39305</v>
      </c>
    </row>
    <row r="119" spans="1:6" s="44" customFormat="1" ht="13.5" customHeight="1">
      <c r="A119" s="39">
        <v>4210</v>
      </c>
      <c r="B119" s="46" t="s">
        <v>36</v>
      </c>
      <c r="C119" s="51"/>
      <c r="D119" s="191"/>
      <c r="E119" s="50">
        <v>37800</v>
      </c>
      <c r="F119" s="43"/>
    </row>
    <row r="120" spans="1:6" s="44" customFormat="1" ht="13.5" customHeight="1">
      <c r="A120" s="39">
        <v>4300</v>
      </c>
      <c r="B120" s="40" t="s">
        <v>12</v>
      </c>
      <c r="C120" s="45"/>
      <c r="D120" s="192"/>
      <c r="E120" s="42"/>
      <c r="F120" s="43">
        <v>37800</v>
      </c>
    </row>
    <row r="121" spans="1:6" s="44" customFormat="1" ht="12" customHeight="1">
      <c r="A121" s="39">
        <v>4440</v>
      </c>
      <c r="B121" s="40" t="s">
        <v>120</v>
      </c>
      <c r="C121" s="45"/>
      <c r="D121" s="192"/>
      <c r="E121" s="42"/>
      <c r="F121" s="43">
        <v>1505</v>
      </c>
    </row>
    <row r="122" spans="1:6" s="44" customFormat="1" ht="13.5" customHeight="1">
      <c r="A122" s="39">
        <v>4480</v>
      </c>
      <c r="B122" s="40" t="s">
        <v>103</v>
      </c>
      <c r="C122" s="45"/>
      <c r="D122" s="192"/>
      <c r="E122" s="42">
        <v>1505</v>
      </c>
      <c r="F122" s="43"/>
    </row>
    <row r="123" spans="1:6" s="33" customFormat="1" ht="14.25" customHeight="1">
      <c r="A123" s="34">
        <v>85215</v>
      </c>
      <c r="B123" s="35" t="s">
        <v>77</v>
      </c>
      <c r="C123" s="36"/>
      <c r="D123" s="184"/>
      <c r="E123" s="37">
        <f>SUM(E124)</f>
        <v>6769</v>
      </c>
      <c r="F123" s="38"/>
    </row>
    <row r="124" spans="1:6" s="44" customFormat="1" ht="12.75" customHeight="1">
      <c r="A124" s="242">
        <v>3110</v>
      </c>
      <c r="B124" s="243" t="s">
        <v>78</v>
      </c>
      <c r="C124" s="36"/>
      <c r="D124" s="184"/>
      <c r="E124" s="244">
        <v>6769</v>
      </c>
      <c r="F124" s="245"/>
    </row>
    <row r="125" spans="1:6" s="33" customFormat="1" ht="15.75" customHeight="1">
      <c r="A125" s="34">
        <v>85219</v>
      </c>
      <c r="B125" s="35" t="s">
        <v>76</v>
      </c>
      <c r="C125" s="36"/>
      <c r="D125" s="184"/>
      <c r="E125" s="37">
        <f>SUM(E126:E130)</f>
        <v>12700</v>
      </c>
      <c r="F125" s="38">
        <f>SUM(F126:F130)</f>
        <v>19469</v>
      </c>
    </row>
    <row r="126" spans="1:6" s="44" customFormat="1" ht="28.5" customHeight="1">
      <c r="A126" s="49">
        <v>3020</v>
      </c>
      <c r="B126" s="259" t="s">
        <v>73</v>
      </c>
      <c r="C126" s="51"/>
      <c r="D126" s="191"/>
      <c r="E126" s="50"/>
      <c r="F126" s="260">
        <v>6155</v>
      </c>
    </row>
    <row r="127" spans="1:6" s="44" customFormat="1" ht="15" customHeight="1">
      <c r="A127" s="39">
        <v>4170</v>
      </c>
      <c r="B127" s="46" t="s">
        <v>53</v>
      </c>
      <c r="C127" s="45"/>
      <c r="D127" s="192"/>
      <c r="E127" s="42"/>
      <c r="F127" s="43">
        <v>8000</v>
      </c>
    </row>
    <row r="128" spans="1:6" s="44" customFormat="1" ht="13.5" customHeight="1">
      <c r="A128" s="39">
        <v>4300</v>
      </c>
      <c r="B128" s="40" t="s">
        <v>12</v>
      </c>
      <c r="C128" s="45"/>
      <c r="D128" s="192"/>
      <c r="E128" s="42">
        <v>12700</v>
      </c>
      <c r="F128" s="43"/>
    </row>
    <row r="129" spans="1:6" s="44" customFormat="1" ht="14.25" customHeight="1">
      <c r="A129" s="39">
        <v>4350</v>
      </c>
      <c r="B129" s="40" t="s">
        <v>52</v>
      </c>
      <c r="C129" s="45"/>
      <c r="D129" s="192"/>
      <c r="E129" s="42"/>
      <c r="F129" s="43">
        <v>4700</v>
      </c>
    </row>
    <row r="130" spans="1:6" s="44" customFormat="1" ht="10.5" customHeight="1">
      <c r="A130" s="128">
        <v>4580</v>
      </c>
      <c r="B130" s="261" t="s">
        <v>25</v>
      </c>
      <c r="C130" s="116"/>
      <c r="D130" s="188"/>
      <c r="E130" s="113"/>
      <c r="F130" s="114">
        <v>614</v>
      </c>
    </row>
    <row r="131" spans="1:6" s="33" customFormat="1" ht="33" customHeight="1">
      <c r="A131" s="34">
        <v>85228</v>
      </c>
      <c r="B131" s="35" t="s">
        <v>101</v>
      </c>
      <c r="C131" s="36"/>
      <c r="D131" s="184"/>
      <c r="E131" s="37">
        <f>SUM(E132:E133)</f>
        <v>29880</v>
      </c>
      <c r="F131" s="38">
        <f>SUM(F132:F133)</f>
        <v>29880</v>
      </c>
    </row>
    <row r="132" spans="1:6" s="44" customFormat="1" ht="16.5" customHeight="1">
      <c r="A132" s="39">
        <v>4170</v>
      </c>
      <c r="B132" s="46" t="s">
        <v>53</v>
      </c>
      <c r="C132" s="51"/>
      <c r="D132" s="191"/>
      <c r="E132" s="50"/>
      <c r="F132" s="43">
        <v>29880</v>
      </c>
    </row>
    <row r="133" spans="1:6" s="44" customFormat="1" ht="17.25" customHeight="1">
      <c r="A133" s="39">
        <v>4300</v>
      </c>
      <c r="B133" s="40" t="s">
        <v>12</v>
      </c>
      <c r="C133" s="45"/>
      <c r="D133" s="192"/>
      <c r="E133" s="42">
        <v>29880</v>
      </c>
      <c r="F133" s="43"/>
    </row>
    <row r="134" spans="1:6" s="33" customFormat="1" ht="12.75" customHeight="1">
      <c r="A134" s="34">
        <v>85295</v>
      </c>
      <c r="B134" s="35" t="s">
        <v>13</v>
      </c>
      <c r="C134" s="36"/>
      <c r="D134" s="232">
        <f>SUM(D135:D136)</f>
        <v>325700</v>
      </c>
      <c r="E134" s="37"/>
      <c r="F134" s="38">
        <f>SUM(F135:F136)</f>
        <v>325700</v>
      </c>
    </row>
    <row r="135" spans="1:6" s="44" customFormat="1" ht="29.25" customHeight="1">
      <c r="A135" s="47" t="s">
        <v>118</v>
      </c>
      <c r="B135" s="46" t="s">
        <v>119</v>
      </c>
      <c r="C135" s="51"/>
      <c r="D135" s="231">
        <v>325700</v>
      </c>
      <c r="E135" s="50"/>
      <c r="F135" s="43"/>
    </row>
    <row r="136" spans="1:6" s="44" customFormat="1" ht="30.75" customHeight="1" thickBot="1">
      <c r="A136" s="39">
        <v>3110</v>
      </c>
      <c r="B136" s="40" t="s">
        <v>121</v>
      </c>
      <c r="C136" s="45"/>
      <c r="D136" s="192"/>
      <c r="E136" s="42"/>
      <c r="F136" s="43">
        <v>325700</v>
      </c>
    </row>
    <row r="137" spans="1:6" s="33" customFormat="1" ht="30" thickBot="1" thickTop="1">
      <c r="A137" s="28">
        <v>854</v>
      </c>
      <c r="B137" s="146" t="s">
        <v>62</v>
      </c>
      <c r="C137" s="30" t="s">
        <v>44</v>
      </c>
      <c r="D137" s="183"/>
      <c r="E137" s="31">
        <f>E138</f>
        <v>340</v>
      </c>
      <c r="F137" s="32">
        <f>F138</f>
        <v>340</v>
      </c>
    </row>
    <row r="138" spans="1:6" s="33" customFormat="1" ht="17.25" customHeight="1" thickTop="1">
      <c r="A138" s="101">
        <v>85401</v>
      </c>
      <c r="B138" s="147" t="s">
        <v>94</v>
      </c>
      <c r="C138" s="103"/>
      <c r="D138" s="190"/>
      <c r="E138" s="90">
        <f>SUM(E139:E141)</f>
        <v>340</v>
      </c>
      <c r="F138" s="81">
        <f>SUM(F139:F141)</f>
        <v>340</v>
      </c>
    </row>
    <row r="139" spans="1:6" s="44" customFormat="1" ht="15.75" customHeight="1">
      <c r="A139" s="39">
        <v>4010</v>
      </c>
      <c r="B139" s="40" t="s">
        <v>23</v>
      </c>
      <c r="C139" s="45"/>
      <c r="D139" s="192"/>
      <c r="E139" s="42"/>
      <c r="F139" s="43">
        <v>310</v>
      </c>
    </row>
    <row r="140" spans="1:6" s="44" customFormat="1" ht="15.75" customHeight="1">
      <c r="A140" s="39">
        <v>4040</v>
      </c>
      <c r="B140" s="40" t="s">
        <v>24</v>
      </c>
      <c r="C140" s="45"/>
      <c r="D140" s="192"/>
      <c r="E140" s="42">
        <v>340</v>
      </c>
      <c r="F140" s="43"/>
    </row>
    <row r="141" spans="1:6" s="44" customFormat="1" ht="15.75" customHeight="1" thickBot="1">
      <c r="A141" s="39">
        <v>4300</v>
      </c>
      <c r="B141" s="46" t="s">
        <v>12</v>
      </c>
      <c r="C141" s="45"/>
      <c r="D141" s="192"/>
      <c r="E141" s="42"/>
      <c r="F141" s="43">
        <v>30</v>
      </c>
    </row>
    <row r="142" spans="1:6" s="33" customFormat="1" ht="28.5" customHeight="1" thickBot="1" thickTop="1">
      <c r="A142" s="251">
        <v>900</v>
      </c>
      <c r="B142" s="97" t="s">
        <v>145</v>
      </c>
      <c r="C142" s="30" t="s">
        <v>16</v>
      </c>
      <c r="D142" s="183"/>
      <c r="E142" s="252">
        <f>E143+E146</f>
        <v>50000</v>
      </c>
      <c r="F142" s="32">
        <f>F143+F146</f>
        <v>50000</v>
      </c>
    </row>
    <row r="143" spans="1:6" s="33" customFormat="1" ht="15.75" customHeight="1" thickTop="1">
      <c r="A143" s="253">
        <v>90001</v>
      </c>
      <c r="B143" s="110" t="s">
        <v>146</v>
      </c>
      <c r="C143" s="103"/>
      <c r="D143" s="190"/>
      <c r="E143" s="254">
        <f>SUM(E144:E145)</f>
        <v>50000</v>
      </c>
      <c r="F143" s="81">
        <f>SUM(F144:F145)</f>
        <v>20000</v>
      </c>
    </row>
    <row r="144" spans="1:6" s="44" customFormat="1" ht="15.75" customHeight="1">
      <c r="A144" s="249">
        <v>4300</v>
      </c>
      <c r="B144" s="46" t="s">
        <v>12</v>
      </c>
      <c r="C144" s="45"/>
      <c r="D144" s="192"/>
      <c r="E144" s="250"/>
      <c r="F144" s="43">
        <v>20000</v>
      </c>
    </row>
    <row r="145" spans="1:6" s="44" customFormat="1" ht="42.75" customHeight="1">
      <c r="A145" s="257">
        <v>6050</v>
      </c>
      <c r="B145" s="111" t="s">
        <v>148</v>
      </c>
      <c r="C145" s="116"/>
      <c r="D145" s="188"/>
      <c r="E145" s="258">
        <v>50000</v>
      </c>
      <c r="F145" s="114"/>
    </row>
    <row r="146" spans="1:6" s="33" customFormat="1" ht="30.75" customHeight="1">
      <c r="A146" s="255">
        <v>90004</v>
      </c>
      <c r="B146" s="115" t="s">
        <v>147</v>
      </c>
      <c r="C146" s="116"/>
      <c r="D146" s="188"/>
      <c r="E146" s="256"/>
      <c r="F146" s="118">
        <f>SUM(F147)</f>
        <v>30000</v>
      </c>
    </row>
    <row r="147" spans="1:6" s="44" customFormat="1" ht="16.5" customHeight="1" thickBot="1">
      <c r="A147" s="249">
        <v>4300</v>
      </c>
      <c r="B147" s="46" t="s">
        <v>12</v>
      </c>
      <c r="C147" s="45"/>
      <c r="D147" s="192"/>
      <c r="E147" s="250"/>
      <c r="F147" s="43">
        <v>30000</v>
      </c>
    </row>
    <row r="148" spans="1:6" s="54" customFormat="1" ht="27.75" customHeight="1" thickBot="1" thickTop="1">
      <c r="A148" s="107" t="s">
        <v>113</v>
      </c>
      <c r="B148" s="29" t="s">
        <v>114</v>
      </c>
      <c r="C148" s="131" t="s">
        <v>15</v>
      </c>
      <c r="D148" s="193"/>
      <c r="E148" s="108">
        <f>SUM(E149)</f>
        <v>50000</v>
      </c>
      <c r="F148" s="109">
        <f>F149</f>
        <v>50000</v>
      </c>
    </row>
    <row r="149" spans="1:6" s="54" customFormat="1" ht="18.75" customHeight="1" thickTop="1">
      <c r="A149" s="132" t="s">
        <v>115</v>
      </c>
      <c r="B149" s="115" t="s">
        <v>116</v>
      </c>
      <c r="C149" s="135"/>
      <c r="D149" s="194"/>
      <c r="E149" s="133">
        <f>SUM(E150:E151)</f>
        <v>50000</v>
      </c>
      <c r="F149" s="134">
        <f>SUM(F150:F151)</f>
        <v>50000</v>
      </c>
    </row>
    <row r="150" spans="1:6" s="54" customFormat="1" ht="27.75" customHeight="1">
      <c r="A150" s="39">
        <v>3020</v>
      </c>
      <c r="B150" s="46" t="s">
        <v>73</v>
      </c>
      <c r="C150" s="136"/>
      <c r="D150" s="195"/>
      <c r="E150" s="105">
        <v>50000</v>
      </c>
      <c r="F150" s="106"/>
    </row>
    <row r="151" spans="1:6" s="54" customFormat="1" ht="28.5" customHeight="1" thickBot="1">
      <c r="A151" s="39">
        <v>3040</v>
      </c>
      <c r="B151" s="46" t="s">
        <v>112</v>
      </c>
      <c r="C151" s="137"/>
      <c r="D151" s="196"/>
      <c r="E151" s="104"/>
      <c r="F151" s="53">
        <v>50000</v>
      </c>
    </row>
    <row r="152" spans="1:6" s="54" customFormat="1" ht="18" customHeight="1" thickBot="1" thickTop="1">
      <c r="A152" s="107" t="s">
        <v>32</v>
      </c>
      <c r="B152" s="29" t="s">
        <v>34</v>
      </c>
      <c r="C152" s="131" t="s">
        <v>15</v>
      </c>
      <c r="D152" s="193"/>
      <c r="E152" s="108">
        <f>E153</f>
        <v>35000</v>
      </c>
      <c r="F152" s="109">
        <f>F153</f>
        <v>35000</v>
      </c>
    </row>
    <row r="153" spans="1:6" s="54" customFormat="1" ht="16.5" customHeight="1" thickTop="1">
      <c r="A153" s="132" t="s">
        <v>33</v>
      </c>
      <c r="B153" s="115" t="s">
        <v>13</v>
      </c>
      <c r="C153" s="135"/>
      <c r="D153" s="194"/>
      <c r="E153" s="133">
        <f>SUM(E154:E155)</f>
        <v>35000</v>
      </c>
      <c r="F153" s="134">
        <f>SUM(F154:F155)</f>
        <v>35000</v>
      </c>
    </row>
    <row r="154" spans="1:6" s="54" customFormat="1" ht="28.5" customHeight="1">
      <c r="A154" s="39">
        <v>3020</v>
      </c>
      <c r="B154" s="46" t="s">
        <v>73</v>
      </c>
      <c r="C154" s="136"/>
      <c r="D154" s="195"/>
      <c r="E154" s="105">
        <v>35000</v>
      </c>
      <c r="F154" s="106"/>
    </row>
    <row r="155" spans="1:6" s="54" customFormat="1" ht="31.5" customHeight="1" thickBot="1">
      <c r="A155" s="39">
        <v>3040</v>
      </c>
      <c r="B155" s="46" t="s">
        <v>112</v>
      </c>
      <c r="C155" s="137"/>
      <c r="D155" s="196"/>
      <c r="E155" s="104"/>
      <c r="F155" s="53">
        <v>35000</v>
      </c>
    </row>
    <row r="156" spans="1:6" s="60" customFormat="1" ht="18" customHeight="1" thickBot="1" thickTop="1">
      <c r="A156" s="55"/>
      <c r="B156" s="56" t="s">
        <v>17</v>
      </c>
      <c r="C156" s="57"/>
      <c r="D156" s="233">
        <f>D115</f>
        <v>325700</v>
      </c>
      <c r="E156" s="175">
        <f>E115+E75+E10+E20+E152+E81+E137+E148+E142+E15</f>
        <v>1171534</v>
      </c>
      <c r="F156" s="59">
        <f>F115+F75+F20+F152+F10+F81+F137+F148+F142+F15</f>
        <v>1782834</v>
      </c>
    </row>
    <row r="157" spans="1:6" s="65" customFormat="1" ht="16.5" customHeight="1" thickBot="1" thickTop="1">
      <c r="A157" s="61"/>
      <c r="B157" s="62" t="s">
        <v>18</v>
      </c>
      <c r="C157" s="62"/>
      <c r="D157" s="230"/>
      <c r="E157" s="63">
        <f>F156-E156</f>
        <v>611300</v>
      </c>
      <c r="F157" s="64"/>
    </row>
    <row r="158" s="66" customFormat="1" ht="13.5" thickTop="1"/>
    <row r="159" s="66" customFormat="1" ht="12.75"/>
    <row r="160" s="66" customFormat="1" ht="12.75"/>
    <row r="161" s="66" customFormat="1" ht="12.75"/>
    <row r="162" s="66" customFormat="1" ht="12.75"/>
    <row r="163" s="66" customFormat="1" ht="12.75"/>
    <row r="164" s="66" customFormat="1" ht="12.75"/>
  </sheetData>
  <printOptions horizontalCentered="1"/>
  <pageMargins left="0" right="0" top="0.984251968503937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1">
      <selection activeCell="D2" sqref="D2"/>
    </sheetView>
  </sheetViews>
  <sheetFormatPr defaultColWidth="9.33203125" defaultRowHeight="12.75"/>
  <cols>
    <col min="1" max="1" width="9.16015625" style="1" customWidth="1"/>
    <col min="2" max="2" width="49.66015625" style="1" customWidth="1"/>
    <col min="3" max="3" width="8" style="1" customWidth="1"/>
    <col min="4" max="4" width="18.66015625" style="1" customWidth="1"/>
    <col min="5" max="5" width="18.83203125" style="1" customWidth="1"/>
    <col min="6" max="16384" width="11.66015625" style="1" customWidth="1"/>
  </cols>
  <sheetData>
    <row r="1" ht="14.25" customHeight="1">
      <c r="D1" s="2" t="s">
        <v>37</v>
      </c>
    </row>
    <row r="2" spans="1:4" ht="14.25" customHeight="1">
      <c r="A2" s="3"/>
      <c r="B2" s="4"/>
      <c r="C2" s="5"/>
      <c r="D2" s="6" t="s">
        <v>156</v>
      </c>
    </row>
    <row r="3" spans="1:4" ht="14.25" customHeight="1">
      <c r="A3" s="3"/>
      <c r="B3" s="4"/>
      <c r="C3" s="5"/>
      <c r="D3" s="6" t="s">
        <v>1</v>
      </c>
    </row>
    <row r="4" spans="1:4" ht="14.25" customHeight="1">
      <c r="A4" s="3"/>
      <c r="B4" s="4"/>
      <c r="C4" s="5"/>
      <c r="D4" s="6" t="s">
        <v>42</v>
      </c>
    </row>
    <row r="5" spans="1:5" s="11" customFormat="1" ht="45.75" customHeight="1">
      <c r="A5" s="7" t="s">
        <v>38</v>
      </c>
      <c r="B5" s="8"/>
      <c r="C5" s="9"/>
      <c r="D5" s="10"/>
      <c r="E5" s="10"/>
    </row>
    <row r="6" spans="1:5" s="11" customFormat="1" ht="14.25" customHeight="1" thickBot="1">
      <c r="A6" s="7"/>
      <c r="B6" s="8"/>
      <c r="C6" s="9"/>
      <c r="E6" s="12" t="s">
        <v>2</v>
      </c>
    </row>
    <row r="7" spans="1:5" s="17" customFormat="1" ht="26.25" customHeight="1">
      <c r="A7" s="13" t="s">
        <v>3</v>
      </c>
      <c r="B7" s="14" t="s">
        <v>4</v>
      </c>
      <c r="C7" s="15" t="s">
        <v>5</v>
      </c>
      <c r="D7" s="100" t="s">
        <v>7</v>
      </c>
      <c r="E7" s="16"/>
    </row>
    <row r="8" spans="1:5" s="17" customFormat="1" ht="11.25" customHeight="1">
      <c r="A8" s="18" t="s">
        <v>8</v>
      </c>
      <c r="B8" s="19"/>
      <c r="C8" s="20" t="s">
        <v>9</v>
      </c>
      <c r="D8" s="21" t="s">
        <v>11</v>
      </c>
      <c r="E8" s="22" t="s">
        <v>10</v>
      </c>
    </row>
    <row r="9" spans="1:5" s="27" customFormat="1" ht="11.25" customHeight="1" thickBot="1">
      <c r="A9" s="23">
        <v>1</v>
      </c>
      <c r="B9" s="24">
        <v>2</v>
      </c>
      <c r="C9" s="24">
        <v>3</v>
      </c>
      <c r="D9" s="25">
        <v>4</v>
      </c>
      <c r="E9" s="26">
        <v>5</v>
      </c>
    </row>
    <row r="10" spans="1:5" s="33" customFormat="1" ht="19.5" customHeight="1" thickBot="1" thickTop="1">
      <c r="A10" s="28">
        <v>600</v>
      </c>
      <c r="B10" s="162" t="s">
        <v>40</v>
      </c>
      <c r="C10" s="30" t="s">
        <v>16</v>
      </c>
      <c r="D10" s="31">
        <f>D11</f>
        <v>100000</v>
      </c>
      <c r="E10" s="32">
        <f>E11</f>
        <v>100000</v>
      </c>
    </row>
    <row r="11" spans="1:5" s="33" customFormat="1" ht="30.75" customHeight="1" thickTop="1">
      <c r="A11" s="34">
        <v>60015</v>
      </c>
      <c r="B11" s="35" t="s">
        <v>98</v>
      </c>
      <c r="C11" s="36"/>
      <c r="D11" s="37">
        <f>SUM(D12)</f>
        <v>100000</v>
      </c>
      <c r="E11" s="38">
        <f>E13</f>
        <v>100000</v>
      </c>
    </row>
    <row r="12" spans="1:5" s="44" customFormat="1" ht="16.5" customHeight="1">
      <c r="A12" s="39">
        <v>4270</v>
      </c>
      <c r="B12" s="40" t="s">
        <v>99</v>
      </c>
      <c r="C12" s="41"/>
      <c r="D12" s="42">
        <v>100000</v>
      </c>
      <c r="E12" s="43"/>
    </row>
    <row r="13" spans="1:5" s="44" customFormat="1" ht="21.75" customHeight="1" thickBot="1">
      <c r="A13" s="39">
        <v>6050</v>
      </c>
      <c r="B13" s="40" t="s">
        <v>100</v>
      </c>
      <c r="C13" s="41"/>
      <c r="D13" s="42"/>
      <c r="E13" s="43">
        <v>100000</v>
      </c>
    </row>
    <row r="14" spans="1:5" s="33" customFormat="1" ht="17.25" customHeight="1" thickBot="1" thickTop="1">
      <c r="A14" s="28">
        <v>801</v>
      </c>
      <c r="B14" s="97" t="s">
        <v>43</v>
      </c>
      <c r="C14" s="30" t="s">
        <v>44</v>
      </c>
      <c r="D14" s="31">
        <f>D15+D23+D31+D38+D41+D46+D53+D60+D66+D69+D73</f>
        <v>125840</v>
      </c>
      <c r="E14" s="145">
        <f>E15+E23+E31+E38+E41+E46+E53+E60+E66+E69+E73</f>
        <v>125840</v>
      </c>
    </row>
    <row r="15" spans="1:5" s="33" customFormat="1" ht="17.25" customHeight="1" thickTop="1">
      <c r="A15" s="101">
        <v>80102</v>
      </c>
      <c r="B15" s="110" t="s">
        <v>45</v>
      </c>
      <c r="C15" s="103"/>
      <c r="D15" s="90"/>
      <c r="E15" s="81">
        <f>SUM(E16:E22)</f>
        <v>9720</v>
      </c>
    </row>
    <row r="16" spans="1:5" s="44" customFormat="1" ht="15" customHeight="1">
      <c r="A16" s="39">
        <v>4040</v>
      </c>
      <c r="B16" s="40" t="s">
        <v>24</v>
      </c>
      <c r="C16" s="41"/>
      <c r="D16" s="42"/>
      <c r="E16" s="43">
        <v>5520</v>
      </c>
    </row>
    <row r="17" spans="1:5" s="44" customFormat="1" ht="15" customHeight="1">
      <c r="A17" s="39">
        <v>4110</v>
      </c>
      <c r="B17" s="46" t="s">
        <v>48</v>
      </c>
      <c r="C17" s="41"/>
      <c r="D17" s="42"/>
      <c r="E17" s="43">
        <v>520</v>
      </c>
    </row>
    <row r="18" spans="1:5" s="44" customFormat="1" ht="15" customHeight="1">
      <c r="A18" s="39">
        <v>4120</v>
      </c>
      <c r="B18" s="46" t="s">
        <v>49</v>
      </c>
      <c r="C18" s="41"/>
      <c r="D18" s="42"/>
      <c r="E18" s="43">
        <v>130</v>
      </c>
    </row>
    <row r="19" spans="1:5" s="44" customFormat="1" ht="15" customHeight="1">
      <c r="A19" s="39">
        <v>4130</v>
      </c>
      <c r="B19" s="46" t="s">
        <v>50</v>
      </c>
      <c r="C19" s="41"/>
      <c r="D19" s="42"/>
      <c r="E19" s="43">
        <v>400</v>
      </c>
    </row>
    <row r="20" spans="1:5" s="44" customFormat="1" ht="15" customHeight="1">
      <c r="A20" s="39">
        <v>4280</v>
      </c>
      <c r="B20" s="46" t="s">
        <v>51</v>
      </c>
      <c r="C20" s="41"/>
      <c r="D20" s="42"/>
      <c r="E20" s="43">
        <v>600</v>
      </c>
    </row>
    <row r="21" spans="1:5" s="44" customFormat="1" ht="15" customHeight="1">
      <c r="A21" s="39">
        <v>4300</v>
      </c>
      <c r="B21" s="40" t="s">
        <v>12</v>
      </c>
      <c r="C21" s="41"/>
      <c r="D21" s="42"/>
      <c r="E21" s="43">
        <v>900</v>
      </c>
    </row>
    <row r="22" spans="1:5" s="44" customFormat="1" ht="15" customHeight="1">
      <c r="A22" s="128">
        <v>4350</v>
      </c>
      <c r="B22" s="111" t="s">
        <v>52</v>
      </c>
      <c r="C22" s="112"/>
      <c r="D22" s="113"/>
      <c r="E22" s="114">
        <v>1650</v>
      </c>
    </row>
    <row r="23" spans="1:5" s="33" customFormat="1" ht="17.25" customHeight="1">
      <c r="A23" s="144">
        <v>80111</v>
      </c>
      <c r="B23" s="115" t="s">
        <v>46</v>
      </c>
      <c r="C23" s="116"/>
      <c r="D23" s="117">
        <f>SUM(D24:D30)</f>
        <v>11160</v>
      </c>
      <c r="E23" s="118">
        <f>SUM(E24:E30)</f>
        <v>2570</v>
      </c>
    </row>
    <row r="24" spans="1:5" s="44" customFormat="1" ht="15.75" customHeight="1">
      <c r="A24" s="39">
        <v>4010</v>
      </c>
      <c r="B24" s="40" t="s">
        <v>23</v>
      </c>
      <c r="C24" s="41"/>
      <c r="D24" s="42">
        <v>1000</v>
      </c>
      <c r="E24" s="43"/>
    </row>
    <row r="25" spans="1:5" s="44" customFormat="1" ht="15.75" customHeight="1">
      <c r="A25" s="39">
        <v>4040</v>
      </c>
      <c r="B25" s="40" t="s">
        <v>24</v>
      </c>
      <c r="C25" s="41"/>
      <c r="D25" s="42">
        <v>7500</v>
      </c>
      <c r="E25" s="43"/>
    </row>
    <row r="26" spans="1:5" s="44" customFormat="1" ht="15.75" customHeight="1">
      <c r="A26" s="39">
        <v>4110</v>
      </c>
      <c r="B26" s="46" t="s">
        <v>48</v>
      </c>
      <c r="C26" s="41"/>
      <c r="D26" s="42">
        <v>1310</v>
      </c>
      <c r="E26" s="43"/>
    </row>
    <row r="27" spans="1:5" s="44" customFormat="1" ht="15.75" customHeight="1">
      <c r="A27" s="39">
        <v>4120</v>
      </c>
      <c r="B27" s="46" t="s">
        <v>49</v>
      </c>
      <c r="C27" s="41"/>
      <c r="D27" s="42">
        <v>180</v>
      </c>
      <c r="E27" s="43"/>
    </row>
    <row r="28" spans="1:5" s="44" customFormat="1" ht="15.75" customHeight="1">
      <c r="A28" s="39">
        <v>4280</v>
      </c>
      <c r="B28" s="46" t="s">
        <v>51</v>
      </c>
      <c r="C28" s="41"/>
      <c r="D28" s="42"/>
      <c r="E28" s="43">
        <v>400</v>
      </c>
    </row>
    <row r="29" spans="1:5" s="44" customFormat="1" ht="15.75" customHeight="1">
      <c r="A29" s="39">
        <v>4300</v>
      </c>
      <c r="B29" s="40" t="s">
        <v>12</v>
      </c>
      <c r="C29" s="41"/>
      <c r="D29" s="42">
        <v>1170</v>
      </c>
      <c r="E29" s="43"/>
    </row>
    <row r="30" spans="1:5" s="44" customFormat="1" ht="15.75" customHeight="1">
      <c r="A30" s="128">
        <v>4350</v>
      </c>
      <c r="B30" s="111" t="s">
        <v>52</v>
      </c>
      <c r="C30" s="112"/>
      <c r="D30" s="113"/>
      <c r="E30" s="114">
        <v>2170</v>
      </c>
    </row>
    <row r="31" spans="1:5" s="33" customFormat="1" ht="17.25" customHeight="1">
      <c r="A31" s="34">
        <v>80120</v>
      </c>
      <c r="B31" s="98" t="s">
        <v>47</v>
      </c>
      <c r="C31" s="36"/>
      <c r="D31" s="37">
        <f>SUM(D32:D37)</f>
        <v>9970</v>
      </c>
      <c r="E31" s="38">
        <f>SUM(E32:E37)</f>
        <v>30700</v>
      </c>
    </row>
    <row r="32" spans="1:5" s="44" customFormat="1" ht="15.75" customHeight="1">
      <c r="A32" s="39">
        <v>4010</v>
      </c>
      <c r="B32" s="40" t="s">
        <v>23</v>
      </c>
      <c r="C32" s="41"/>
      <c r="D32" s="42"/>
      <c r="E32" s="43">
        <v>5000</v>
      </c>
    </row>
    <row r="33" spans="1:5" s="44" customFormat="1" ht="15.75" customHeight="1">
      <c r="A33" s="39">
        <v>4040</v>
      </c>
      <c r="B33" s="40" t="s">
        <v>24</v>
      </c>
      <c r="C33" s="41"/>
      <c r="D33" s="42">
        <v>5370</v>
      </c>
      <c r="E33" s="43"/>
    </row>
    <row r="34" spans="1:5" s="44" customFormat="1" ht="15.75" customHeight="1">
      <c r="A34" s="39">
        <v>4170</v>
      </c>
      <c r="B34" s="46" t="s">
        <v>53</v>
      </c>
      <c r="C34" s="41"/>
      <c r="D34" s="42"/>
      <c r="E34" s="43">
        <v>2000</v>
      </c>
    </row>
    <row r="35" spans="1:5" s="44" customFormat="1" ht="15" customHeight="1">
      <c r="A35" s="39">
        <v>4240</v>
      </c>
      <c r="B35" s="46" t="s">
        <v>54</v>
      </c>
      <c r="C35" s="41"/>
      <c r="D35" s="42"/>
      <c r="E35" s="43">
        <v>15000</v>
      </c>
    </row>
    <row r="36" spans="1:5" s="44" customFormat="1" ht="13.5" customHeight="1">
      <c r="A36" s="39">
        <v>4300</v>
      </c>
      <c r="B36" s="40" t="s">
        <v>12</v>
      </c>
      <c r="C36" s="41"/>
      <c r="D36" s="42">
        <v>4600</v>
      </c>
      <c r="E36" s="43"/>
    </row>
    <row r="37" spans="1:5" s="44" customFormat="1" ht="13.5" customHeight="1">
      <c r="A37" s="128">
        <v>4350</v>
      </c>
      <c r="B37" s="111" t="s">
        <v>52</v>
      </c>
      <c r="C37" s="112"/>
      <c r="D37" s="113"/>
      <c r="E37" s="114">
        <v>8700</v>
      </c>
    </row>
    <row r="38" spans="1:5" s="33" customFormat="1" ht="15.75" customHeight="1">
      <c r="A38" s="34">
        <v>80123</v>
      </c>
      <c r="B38" s="98" t="s">
        <v>55</v>
      </c>
      <c r="C38" s="36"/>
      <c r="D38" s="37">
        <f>SUM(D39:D40)</f>
        <v>500</v>
      </c>
      <c r="E38" s="38">
        <f>SUM(E39:E40)</f>
        <v>1700</v>
      </c>
    </row>
    <row r="39" spans="1:5" s="44" customFormat="1" ht="15" customHeight="1">
      <c r="A39" s="39">
        <v>4010</v>
      </c>
      <c r="B39" s="40" t="s">
        <v>23</v>
      </c>
      <c r="C39" s="41"/>
      <c r="D39" s="42">
        <v>500</v>
      </c>
      <c r="E39" s="43"/>
    </row>
    <row r="40" spans="1:5" s="44" customFormat="1" ht="15" customHeight="1">
      <c r="A40" s="128">
        <v>4350</v>
      </c>
      <c r="B40" s="111" t="s">
        <v>52</v>
      </c>
      <c r="C40" s="112"/>
      <c r="D40" s="113"/>
      <c r="E40" s="114">
        <v>1700</v>
      </c>
    </row>
    <row r="41" spans="1:5" s="33" customFormat="1" ht="17.25" customHeight="1">
      <c r="A41" s="34">
        <v>80130</v>
      </c>
      <c r="B41" s="98" t="s">
        <v>56</v>
      </c>
      <c r="C41" s="36"/>
      <c r="D41" s="37">
        <f>SUM(D42:D45)</f>
        <v>8880</v>
      </c>
      <c r="E41" s="38">
        <f>SUM(E42:E45)</f>
        <v>12680</v>
      </c>
    </row>
    <row r="42" spans="1:5" s="44" customFormat="1" ht="17.25" customHeight="1">
      <c r="A42" s="39">
        <v>4010</v>
      </c>
      <c r="B42" s="40" t="s">
        <v>23</v>
      </c>
      <c r="C42" s="41"/>
      <c r="D42" s="42">
        <v>500</v>
      </c>
      <c r="E42" s="43"/>
    </row>
    <row r="43" spans="1:5" s="44" customFormat="1" ht="15" customHeight="1">
      <c r="A43" s="128">
        <v>4240</v>
      </c>
      <c r="B43" s="111" t="s">
        <v>54</v>
      </c>
      <c r="C43" s="112"/>
      <c r="D43" s="113"/>
      <c r="E43" s="114">
        <v>5000</v>
      </c>
    </row>
    <row r="44" spans="1:5" s="44" customFormat="1" ht="15.75" customHeight="1">
      <c r="A44" s="39">
        <v>4300</v>
      </c>
      <c r="B44" s="40" t="s">
        <v>12</v>
      </c>
      <c r="C44" s="41"/>
      <c r="D44" s="42">
        <v>8380</v>
      </c>
      <c r="E44" s="43"/>
    </row>
    <row r="45" spans="1:5" s="44" customFormat="1" ht="15.75" customHeight="1">
      <c r="A45" s="128">
        <v>4350</v>
      </c>
      <c r="B45" s="111" t="s">
        <v>52</v>
      </c>
      <c r="C45" s="112"/>
      <c r="D45" s="113"/>
      <c r="E45" s="114">
        <v>7680</v>
      </c>
    </row>
    <row r="46" spans="1:5" s="44" customFormat="1" ht="13.5" customHeight="1">
      <c r="A46" s="34">
        <v>80132</v>
      </c>
      <c r="B46" s="98" t="s">
        <v>57</v>
      </c>
      <c r="C46" s="36"/>
      <c r="D46" s="37">
        <f>SUM(D47:D52)</f>
        <v>2000</v>
      </c>
      <c r="E46" s="38">
        <f>SUM(E47:E52)</f>
        <v>7510</v>
      </c>
    </row>
    <row r="47" spans="1:5" s="44" customFormat="1" ht="15" customHeight="1">
      <c r="A47" s="39">
        <v>4010</v>
      </c>
      <c r="B47" s="40" t="s">
        <v>23</v>
      </c>
      <c r="C47" s="41"/>
      <c r="D47" s="42"/>
      <c r="E47" s="43">
        <v>2200</v>
      </c>
    </row>
    <row r="48" spans="1:5" s="44" customFormat="1" ht="15" customHeight="1">
      <c r="A48" s="39">
        <v>4040</v>
      </c>
      <c r="B48" s="40" t="s">
        <v>24</v>
      </c>
      <c r="C48" s="41"/>
      <c r="D48" s="42"/>
      <c r="E48" s="43">
        <v>2610</v>
      </c>
    </row>
    <row r="49" spans="1:5" s="44" customFormat="1" ht="15" customHeight="1">
      <c r="A49" s="39">
        <v>4110</v>
      </c>
      <c r="B49" s="46" t="s">
        <v>48</v>
      </c>
      <c r="C49" s="41"/>
      <c r="D49" s="42"/>
      <c r="E49" s="43">
        <v>500</v>
      </c>
    </row>
    <row r="50" spans="1:5" s="44" customFormat="1" ht="15" customHeight="1">
      <c r="A50" s="39">
        <v>4120</v>
      </c>
      <c r="B50" s="46" t="s">
        <v>49</v>
      </c>
      <c r="C50" s="41"/>
      <c r="D50" s="42"/>
      <c r="E50" s="43">
        <v>200</v>
      </c>
    </row>
    <row r="51" spans="1:5" s="44" customFormat="1" ht="15" customHeight="1">
      <c r="A51" s="39">
        <v>4300</v>
      </c>
      <c r="B51" s="40" t="s">
        <v>12</v>
      </c>
      <c r="C51" s="41"/>
      <c r="D51" s="42">
        <v>2000</v>
      </c>
      <c r="E51" s="43"/>
    </row>
    <row r="52" spans="1:5" s="44" customFormat="1" ht="15" customHeight="1">
      <c r="A52" s="128">
        <v>4350</v>
      </c>
      <c r="B52" s="111" t="s">
        <v>52</v>
      </c>
      <c r="C52" s="112"/>
      <c r="D52" s="113"/>
      <c r="E52" s="114">
        <v>2000</v>
      </c>
    </row>
    <row r="53" spans="1:5" s="44" customFormat="1" ht="17.25" customHeight="1">
      <c r="A53" s="34">
        <v>80134</v>
      </c>
      <c r="B53" s="98" t="s">
        <v>58</v>
      </c>
      <c r="C53" s="36"/>
      <c r="D53" s="37">
        <f>SUM(D54:D59)</f>
        <v>4820</v>
      </c>
      <c r="E53" s="38">
        <f>SUM(E54:E59)</f>
        <v>3080</v>
      </c>
    </row>
    <row r="54" spans="1:5" s="44" customFormat="1" ht="14.25" customHeight="1">
      <c r="A54" s="39">
        <v>4040</v>
      </c>
      <c r="B54" s="40" t="s">
        <v>24</v>
      </c>
      <c r="C54" s="41"/>
      <c r="D54" s="42">
        <v>4020</v>
      </c>
      <c r="E54" s="43"/>
    </row>
    <row r="55" spans="1:5" s="44" customFormat="1" ht="14.25" customHeight="1">
      <c r="A55" s="39">
        <v>4110</v>
      </c>
      <c r="B55" s="46" t="s">
        <v>48</v>
      </c>
      <c r="C55" s="41"/>
      <c r="D55" s="42">
        <v>700</v>
      </c>
      <c r="E55" s="43"/>
    </row>
    <row r="56" spans="1:5" s="44" customFormat="1" ht="14.25" customHeight="1">
      <c r="A56" s="39">
        <v>4120</v>
      </c>
      <c r="B56" s="46" t="s">
        <v>49</v>
      </c>
      <c r="C56" s="41"/>
      <c r="D56" s="42">
        <v>100</v>
      </c>
      <c r="E56" s="43"/>
    </row>
    <row r="57" spans="1:5" s="44" customFormat="1" ht="14.25" customHeight="1">
      <c r="A57" s="39">
        <v>4280</v>
      </c>
      <c r="B57" s="46" t="s">
        <v>51</v>
      </c>
      <c r="C57" s="41"/>
      <c r="D57" s="42"/>
      <c r="E57" s="43">
        <v>400</v>
      </c>
    </row>
    <row r="58" spans="1:5" s="44" customFormat="1" ht="14.25" customHeight="1">
      <c r="A58" s="39">
        <v>4300</v>
      </c>
      <c r="B58" s="40" t="s">
        <v>12</v>
      </c>
      <c r="C58" s="41"/>
      <c r="D58" s="42"/>
      <c r="E58" s="43">
        <v>1500</v>
      </c>
    </row>
    <row r="59" spans="1:5" s="44" customFormat="1" ht="14.25" customHeight="1">
      <c r="A59" s="128">
        <v>4350</v>
      </c>
      <c r="B59" s="111" t="s">
        <v>52</v>
      </c>
      <c r="C59" s="112"/>
      <c r="D59" s="113"/>
      <c r="E59" s="114">
        <v>1180</v>
      </c>
    </row>
    <row r="60" spans="1:5" s="33" customFormat="1" ht="30" customHeight="1">
      <c r="A60" s="34">
        <v>80140</v>
      </c>
      <c r="B60" s="98" t="s">
        <v>59</v>
      </c>
      <c r="C60" s="36"/>
      <c r="D60" s="37">
        <f>SUM(D61:D65)</f>
        <v>29900</v>
      </c>
      <c r="E60" s="38">
        <f>SUM(E61:E65)</f>
        <v>29900</v>
      </c>
    </row>
    <row r="61" spans="1:5" s="44" customFormat="1" ht="15.75" customHeight="1">
      <c r="A61" s="39">
        <v>4040</v>
      </c>
      <c r="B61" s="40" t="s">
        <v>24</v>
      </c>
      <c r="C61" s="41"/>
      <c r="D61" s="42">
        <v>14890</v>
      </c>
      <c r="E61" s="43"/>
    </row>
    <row r="62" spans="1:5" s="44" customFormat="1" ht="15.75" customHeight="1">
      <c r="A62" s="39">
        <v>4210</v>
      </c>
      <c r="B62" s="46" t="s">
        <v>36</v>
      </c>
      <c r="C62" s="41"/>
      <c r="D62" s="42"/>
      <c r="E62" s="43">
        <v>8000</v>
      </c>
    </row>
    <row r="63" spans="1:5" s="44" customFormat="1" ht="15.75" customHeight="1">
      <c r="A63" s="39">
        <v>4260</v>
      </c>
      <c r="B63" s="46" t="s">
        <v>14</v>
      </c>
      <c r="C63" s="41"/>
      <c r="D63" s="42">
        <v>10100</v>
      </c>
      <c r="E63" s="43"/>
    </row>
    <row r="64" spans="1:5" s="44" customFormat="1" ht="15.75" customHeight="1">
      <c r="A64" s="39">
        <v>4300</v>
      </c>
      <c r="B64" s="40" t="s">
        <v>12</v>
      </c>
      <c r="C64" s="41"/>
      <c r="D64" s="42">
        <v>4910</v>
      </c>
      <c r="E64" s="43"/>
    </row>
    <row r="65" spans="1:5" s="44" customFormat="1" ht="15.75" customHeight="1">
      <c r="A65" s="128">
        <v>4350</v>
      </c>
      <c r="B65" s="111" t="s">
        <v>52</v>
      </c>
      <c r="C65" s="112"/>
      <c r="D65" s="113"/>
      <c r="E65" s="114">
        <v>21900</v>
      </c>
    </row>
    <row r="66" spans="1:5" s="33" customFormat="1" ht="15" customHeight="1">
      <c r="A66" s="34">
        <v>80145</v>
      </c>
      <c r="B66" s="98" t="s">
        <v>60</v>
      </c>
      <c r="C66" s="36"/>
      <c r="D66" s="37">
        <f>SUM(D67:D68)</f>
        <v>7000</v>
      </c>
      <c r="E66" s="38">
        <f>SUM(E67:E68)</f>
        <v>7000</v>
      </c>
    </row>
    <row r="67" spans="1:5" s="44" customFormat="1" ht="14.25" customHeight="1">
      <c r="A67" s="39">
        <v>4170</v>
      </c>
      <c r="B67" s="46" t="s">
        <v>53</v>
      </c>
      <c r="C67" s="41"/>
      <c r="D67" s="42"/>
      <c r="E67" s="43">
        <v>7000</v>
      </c>
    </row>
    <row r="68" spans="1:5" s="44" customFormat="1" ht="14.25" customHeight="1">
      <c r="A68" s="39">
        <v>4300</v>
      </c>
      <c r="B68" s="40" t="s">
        <v>12</v>
      </c>
      <c r="C68" s="112"/>
      <c r="D68" s="113">
        <v>7000</v>
      </c>
      <c r="E68" s="114"/>
    </row>
    <row r="69" spans="1:5" s="33" customFormat="1" ht="17.25" customHeight="1">
      <c r="A69" s="34">
        <v>80146</v>
      </c>
      <c r="B69" s="98" t="s">
        <v>61</v>
      </c>
      <c r="C69" s="36"/>
      <c r="D69" s="37"/>
      <c r="E69" s="38">
        <f>SUM(E70:E72)</f>
        <v>980</v>
      </c>
    </row>
    <row r="70" spans="1:5" s="33" customFormat="1" ht="15" customHeight="1">
      <c r="A70" s="39">
        <v>4010</v>
      </c>
      <c r="B70" s="40" t="s">
        <v>23</v>
      </c>
      <c r="C70" s="45"/>
      <c r="D70" s="42"/>
      <c r="E70" s="43">
        <v>200</v>
      </c>
    </row>
    <row r="71" spans="1:5" s="33" customFormat="1" ht="15" customHeight="1">
      <c r="A71" s="39">
        <v>4040</v>
      </c>
      <c r="B71" s="40" t="s">
        <v>24</v>
      </c>
      <c r="C71" s="45"/>
      <c r="D71" s="42"/>
      <c r="E71" s="43">
        <v>690</v>
      </c>
    </row>
    <row r="72" spans="1:5" s="33" customFormat="1" ht="15" customHeight="1">
      <c r="A72" s="128">
        <v>4110</v>
      </c>
      <c r="B72" s="111" t="s">
        <v>48</v>
      </c>
      <c r="C72" s="116"/>
      <c r="D72" s="113"/>
      <c r="E72" s="114">
        <v>90</v>
      </c>
    </row>
    <row r="73" spans="1:5" s="33" customFormat="1" ht="17.25" customHeight="1">
      <c r="A73" s="34">
        <v>80195</v>
      </c>
      <c r="B73" s="98" t="s">
        <v>13</v>
      </c>
      <c r="C73" s="36"/>
      <c r="D73" s="37">
        <f>SUM(D74:D77)</f>
        <v>51610</v>
      </c>
      <c r="E73" s="38">
        <f>SUM(E74:E77)</f>
        <v>20000</v>
      </c>
    </row>
    <row r="74" spans="1:5" s="44" customFormat="1" ht="15.75" customHeight="1">
      <c r="A74" s="39">
        <v>4010</v>
      </c>
      <c r="B74" s="40" t="s">
        <v>23</v>
      </c>
      <c r="C74" s="41"/>
      <c r="D74" s="42">
        <v>14610</v>
      </c>
      <c r="E74" s="43"/>
    </row>
    <row r="75" spans="1:5" s="44" customFormat="1" ht="15.75" customHeight="1">
      <c r="A75" s="39">
        <v>4170</v>
      </c>
      <c r="B75" s="46" t="s">
        <v>53</v>
      </c>
      <c r="C75" s="41"/>
      <c r="D75" s="42"/>
      <c r="E75" s="43">
        <v>20000</v>
      </c>
    </row>
    <row r="76" spans="1:5" s="44" customFormat="1" ht="14.25" customHeight="1">
      <c r="A76" s="39">
        <v>4240</v>
      </c>
      <c r="B76" s="46" t="s">
        <v>54</v>
      </c>
      <c r="C76" s="41"/>
      <c r="D76" s="42">
        <v>17000</v>
      </c>
      <c r="E76" s="43"/>
    </row>
    <row r="77" spans="1:5" s="44" customFormat="1" ht="15.75" customHeight="1" thickBot="1">
      <c r="A77" s="39">
        <v>4300</v>
      </c>
      <c r="B77" s="40" t="s">
        <v>12</v>
      </c>
      <c r="C77" s="41"/>
      <c r="D77" s="42">
        <v>20000</v>
      </c>
      <c r="E77" s="43"/>
    </row>
    <row r="78" spans="1:5" s="33" customFormat="1" ht="17.25" customHeight="1" thickBot="1" thickTop="1">
      <c r="A78" s="28">
        <v>852</v>
      </c>
      <c r="B78" s="29" t="s">
        <v>27</v>
      </c>
      <c r="C78" s="30" t="s">
        <v>15</v>
      </c>
      <c r="D78" s="31">
        <f>D82+D84+D89</f>
        <v>490700</v>
      </c>
      <c r="E78" s="32">
        <f>E84+E82+E89</f>
        <v>205100</v>
      </c>
    </row>
    <row r="79" spans="1:5" s="33" customFormat="1" ht="18" customHeight="1" thickTop="1">
      <c r="A79" s="101">
        <v>85201</v>
      </c>
      <c r="B79" s="102" t="s">
        <v>106</v>
      </c>
      <c r="C79" s="103"/>
      <c r="D79" s="90">
        <f>SUM(D80)</f>
        <v>270000</v>
      </c>
      <c r="E79" s="81"/>
    </row>
    <row r="80" spans="1:5" s="33" customFormat="1" ht="45" customHeight="1">
      <c r="A80" s="39">
        <v>2320</v>
      </c>
      <c r="B80" s="46" t="s">
        <v>149</v>
      </c>
      <c r="C80" s="45"/>
      <c r="D80" s="42">
        <v>270000</v>
      </c>
      <c r="E80" s="43"/>
    </row>
    <row r="81" spans="1:5" s="33" customFormat="1" ht="32.25" customHeight="1">
      <c r="A81" s="39">
        <v>4330</v>
      </c>
      <c r="B81" s="46" t="s">
        <v>102</v>
      </c>
      <c r="C81" s="45"/>
      <c r="D81" s="42"/>
      <c r="E81" s="43">
        <v>270000</v>
      </c>
    </row>
    <row r="82" spans="1:5" s="33" customFormat="1" ht="16.5" customHeight="1">
      <c r="A82" s="34">
        <v>85202</v>
      </c>
      <c r="B82" s="35" t="s">
        <v>41</v>
      </c>
      <c r="C82" s="36"/>
      <c r="D82" s="37">
        <f>SUM(D83)</f>
        <v>285600</v>
      </c>
      <c r="E82" s="38"/>
    </row>
    <row r="83" spans="1:5" s="44" customFormat="1" ht="16.5" customHeight="1">
      <c r="A83" s="242">
        <v>4300</v>
      </c>
      <c r="B83" s="246" t="s">
        <v>12</v>
      </c>
      <c r="C83" s="247"/>
      <c r="D83" s="244">
        <v>285600</v>
      </c>
      <c r="E83" s="245"/>
    </row>
    <row r="84" spans="1:5" s="33" customFormat="1" ht="15.75" customHeight="1">
      <c r="A84" s="34">
        <v>85204</v>
      </c>
      <c r="B84" s="35" t="s">
        <v>105</v>
      </c>
      <c r="C84" s="36"/>
      <c r="D84" s="37">
        <f>SUM(D85:D88)</f>
        <v>200000</v>
      </c>
      <c r="E84" s="38">
        <f>SUM(E85:E88)</f>
        <v>200000</v>
      </c>
    </row>
    <row r="85" spans="1:5" s="33" customFormat="1" ht="44.25" customHeight="1">
      <c r="A85" s="39">
        <v>2320</v>
      </c>
      <c r="B85" s="46" t="s">
        <v>149</v>
      </c>
      <c r="C85" s="45"/>
      <c r="D85" s="42">
        <v>100000</v>
      </c>
      <c r="E85" s="43"/>
    </row>
    <row r="86" spans="1:5" s="33" customFormat="1" ht="13.5" customHeight="1">
      <c r="A86" s="39">
        <v>4170</v>
      </c>
      <c r="B86" s="46" t="s">
        <v>53</v>
      </c>
      <c r="C86" s="45"/>
      <c r="D86" s="42"/>
      <c r="E86" s="43">
        <v>100000</v>
      </c>
    </row>
    <row r="87" spans="1:5" s="33" customFormat="1" ht="13.5" customHeight="1">
      <c r="A87" s="39">
        <v>4300</v>
      </c>
      <c r="B87" s="40" t="s">
        <v>12</v>
      </c>
      <c r="C87" s="45"/>
      <c r="D87" s="42">
        <v>100000</v>
      </c>
      <c r="E87" s="43"/>
    </row>
    <row r="88" spans="1:5" s="44" customFormat="1" ht="29.25" customHeight="1">
      <c r="A88" s="39">
        <v>4330</v>
      </c>
      <c r="B88" s="46" t="s">
        <v>102</v>
      </c>
      <c r="C88" s="45"/>
      <c r="D88" s="42"/>
      <c r="E88" s="43">
        <v>100000</v>
      </c>
    </row>
    <row r="89" spans="1:5" s="33" customFormat="1" ht="15.75" customHeight="1">
      <c r="A89" s="34">
        <v>85226</v>
      </c>
      <c r="B89" s="35" t="s">
        <v>140</v>
      </c>
      <c r="C89" s="36"/>
      <c r="D89" s="37">
        <f>SUM(D90:D94)</f>
        <v>5100</v>
      </c>
      <c r="E89" s="38">
        <f>SUM(E90:E94)</f>
        <v>5100</v>
      </c>
    </row>
    <row r="90" spans="1:5" s="44" customFormat="1" ht="15">
      <c r="A90" s="39">
        <v>4010</v>
      </c>
      <c r="B90" s="40" t="s">
        <v>23</v>
      </c>
      <c r="C90" s="163"/>
      <c r="D90" s="50">
        <v>270</v>
      </c>
      <c r="E90" s="43"/>
    </row>
    <row r="91" spans="1:5" s="44" customFormat="1" ht="15">
      <c r="A91" s="39">
        <v>4040</v>
      </c>
      <c r="B91" s="40" t="s">
        <v>24</v>
      </c>
      <c r="C91" s="41"/>
      <c r="D91" s="42"/>
      <c r="E91" s="43">
        <v>270</v>
      </c>
    </row>
    <row r="92" spans="1:5" s="44" customFormat="1" ht="15">
      <c r="A92" s="39">
        <v>4170</v>
      </c>
      <c r="B92" s="46" t="s">
        <v>53</v>
      </c>
      <c r="C92" s="41"/>
      <c r="D92" s="42"/>
      <c r="E92" s="43">
        <v>3600</v>
      </c>
    </row>
    <row r="93" spans="1:5" s="33" customFormat="1" ht="15">
      <c r="A93" s="39">
        <v>4300</v>
      </c>
      <c r="B93" s="40" t="s">
        <v>12</v>
      </c>
      <c r="C93" s="45"/>
      <c r="D93" s="42">
        <v>4830</v>
      </c>
      <c r="E93" s="43"/>
    </row>
    <row r="94" spans="1:5" s="44" customFormat="1" ht="17.25" customHeight="1" thickBot="1">
      <c r="A94" s="39">
        <v>4350</v>
      </c>
      <c r="B94" s="46" t="s">
        <v>52</v>
      </c>
      <c r="C94" s="45"/>
      <c r="D94" s="42"/>
      <c r="E94" s="43">
        <v>1230</v>
      </c>
    </row>
    <row r="95" spans="1:5" s="44" customFormat="1" ht="30" thickBot="1" thickTop="1">
      <c r="A95" s="28">
        <v>854</v>
      </c>
      <c r="B95" s="146" t="s">
        <v>62</v>
      </c>
      <c r="C95" s="30" t="s">
        <v>44</v>
      </c>
      <c r="D95" s="31">
        <f>D96+D100+D104+D109+D113</f>
        <v>70710</v>
      </c>
      <c r="E95" s="32">
        <f>E96+E100+E104+E109+E113</f>
        <v>70710</v>
      </c>
    </row>
    <row r="96" spans="1:5" s="44" customFormat="1" ht="15.75" thickTop="1">
      <c r="A96" s="101">
        <v>85403</v>
      </c>
      <c r="B96" s="147" t="s">
        <v>66</v>
      </c>
      <c r="C96" s="103"/>
      <c r="D96" s="90">
        <f>SUM(D97:D99)</f>
        <v>2700</v>
      </c>
      <c r="E96" s="81">
        <f>SUM(E97:E99)</f>
        <v>2700</v>
      </c>
    </row>
    <row r="97" spans="1:5" s="44" customFormat="1" ht="15">
      <c r="A97" s="39">
        <v>4170</v>
      </c>
      <c r="B97" s="46" t="s">
        <v>53</v>
      </c>
      <c r="C97" s="45"/>
      <c r="D97" s="42"/>
      <c r="E97" s="43">
        <v>1000</v>
      </c>
    </row>
    <row r="98" spans="1:5" s="44" customFormat="1" ht="15">
      <c r="A98" s="39">
        <v>4300</v>
      </c>
      <c r="B98" s="40" t="s">
        <v>12</v>
      </c>
      <c r="C98" s="45"/>
      <c r="D98" s="42">
        <v>2700</v>
      </c>
      <c r="E98" s="43"/>
    </row>
    <row r="99" spans="1:5" s="44" customFormat="1" ht="15">
      <c r="A99" s="128">
        <v>4350</v>
      </c>
      <c r="B99" s="111" t="s">
        <v>52</v>
      </c>
      <c r="C99" s="116"/>
      <c r="D99" s="113"/>
      <c r="E99" s="114">
        <v>1700</v>
      </c>
    </row>
    <row r="100" spans="1:5" s="33" customFormat="1" ht="28.5">
      <c r="A100" s="144">
        <v>85406</v>
      </c>
      <c r="B100" s="148" t="s">
        <v>65</v>
      </c>
      <c r="C100" s="116"/>
      <c r="D100" s="117">
        <f>SUM(D101:D103)</f>
        <v>2400</v>
      </c>
      <c r="E100" s="118">
        <f>SUM(E101:E103)</f>
        <v>9400</v>
      </c>
    </row>
    <row r="101" spans="1:5" s="44" customFormat="1" ht="15">
      <c r="A101" s="39">
        <v>4300</v>
      </c>
      <c r="B101" s="40" t="s">
        <v>12</v>
      </c>
      <c r="C101" s="45"/>
      <c r="D101" s="42">
        <v>2400</v>
      </c>
      <c r="E101" s="43"/>
    </row>
    <row r="102" spans="1:5" s="44" customFormat="1" ht="15">
      <c r="A102" s="39">
        <v>4350</v>
      </c>
      <c r="B102" s="40" t="s">
        <v>52</v>
      </c>
      <c r="C102" s="45"/>
      <c r="D102" s="42"/>
      <c r="E102" s="43">
        <v>2400</v>
      </c>
    </row>
    <row r="103" spans="1:5" s="44" customFormat="1" ht="27" customHeight="1">
      <c r="A103" s="39">
        <v>6060</v>
      </c>
      <c r="B103" s="40" t="s">
        <v>26</v>
      </c>
      <c r="C103" s="116"/>
      <c r="D103" s="113"/>
      <c r="E103" s="114">
        <v>7000</v>
      </c>
    </row>
    <row r="104" spans="1:5" s="44" customFormat="1" ht="16.5" customHeight="1">
      <c r="A104" s="34">
        <v>85407</v>
      </c>
      <c r="B104" s="149" t="s">
        <v>64</v>
      </c>
      <c r="C104" s="36"/>
      <c r="D104" s="37"/>
      <c r="E104" s="38">
        <f>SUM(E105:E108)</f>
        <v>31610</v>
      </c>
    </row>
    <row r="105" spans="1:5" s="44" customFormat="1" ht="15">
      <c r="A105" s="39">
        <v>4170</v>
      </c>
      <c r="B105" s="46" t="s">
        <v>53</v>
      </c>
      <c r="C105" s="45"/>
      <c r="D105" s="42"/>
      <c r="E105" s="43">
        <v>3120</v>
      </c>
    </row>
    <row r="106" spans="1:5" s="44" customFormat="1" ht="15">
      <c r="A106" s="39">
        <v>4210</v>
      </c>
      <c r="B106" s="46" t="s">
        <v>36</v>
      </c>
      <c r="C106" s="45"/>
      <c r="D106" s="42"/>
      <c r="E106" s="43">
        <v>12340</v>
      </c>
    </row>
    <row r="107" spans="1:5" s="44" customFormat="1" ht="15">
      <c r="A107" s="39">
        <v>4300</v>
      </c>
      <c r="B107" s="40" t="s">
        <v>12</v>
      </c>
      <c r="C107" s="45"/>
      <c r="D107" s="42"/>
      <c r="E107" s="43">
        <v>14650</v>
      </c>
    </row>
    <row r="108" spans="1:5" s="44" customFormat="1" ht="15">
      <c r="A108" s="128">
        <v>4350</v>
      </c>
      <c r="B108" s="111" t="s">
        <v>52</v>
      </c>
      <c r="C108" s="116"/>
      <c r="D108" s="113"/>
      <c r="E108" s="114">
        <v>1500</v>
      </c>
    </row>
    <row r="109" spans="1:5" s="44" customFormat="1" ht="15">
      <c r="A109" s="34">
        <v>85410</v>
      </c>
      <c r="B109" s="149" t="s">
        <v>63</v>
      </c>
      <c r="C109" s="36"/>
      <c r="D109" s="37">
        <f>SUM(D110:D112)</f>
        <v>27000</v>
      </c>
      <c r="E109" s="38">
        <f>SUM(E110:E112)</f>
        <v>27000</v>
      </c>
    </row>
    <row r="110" spans="1:5" s="44" customFormat="1" ht="15">
      <c r="A110" s="39">
        <v>4170</v>
      </c>
      <c r="B110" s="46" t="s">
        <v>53</v>
      </c>
      <c r="C110" s="45"/>
      <c r="D110" s="42"/>
      <c r="E110" s="43">
        <v>18500</v>
      </c>
    </row>
    <row r="111" spans="1:5" s="44" customFormat="1" ht="15">
      <c r="A111" s="39">
        <v>4300</v>
      </c>
      <c r="B111" s="40" t="s">
        <v>12</v>
      </c>
      <c r="C111" s="45"/>
      <c r="D111" s="42">
        <v>27000</v>
      </c>
      <c r="E111" s="43"/>
    </row>
    <row r="112" spans="1:5" s="44" customFormat="1" ht="15">
      <c r="A112" s="128">
        <v>4350</v>
      </c>
      <c r="B112" s="111" t="s">
        <v>52</v>
      </c>
      <c r="C112" s="116"/>
      <c r="D112" s="113"/>
      <c r="E112" s="114">
        <v>8500</v>
      </c>
    </row>
    <row r="113" spans="1:5" s="44" customFormat="1" ht="15.75" customHeight="1">
      <c r="A113" s="144">
        <v>85495</v>
      </c>
      <c r="B113" s="98" t="s">
        <v>13</v>
      </c>
      <c r="C113" s="116"/>
      <c r="D113" s="117">
        <f>SUM(D114)</f>
        <v>38610</v>
      </c>
      <c r="E113" s="118"/>
    </row>
    <row r="114" spans="1:5" s="44" customFormat="1" ht="15" customHeight="1" thickBot="1">
      <c r="A114" s="39">
        <v>4300</v>
      </c>
      <c r="B114" s="40" t="s">
        <v>12</v>
      </c>
      <c r="C114" s="45"/>
      <c r="D114" s="42">
        <v>38610</v>
      </c>
      <c r="E114" s="43"/>
    </row>
    <row r="115" spans="1:5" s="60" customFormat="1" ht="18.75" customHeight="1" thickBot="1" thickTop="1">
      <c r="A115" s="55"/>
      <c r="B115" s="56" t="s">
        <v>17</v>
      </c>
      <c r="C115" s="57"/>
      <c r="D115" s="58">
        <f>D10+D14+D78+D95</f>
        <v>787250</v>
      </c>
      <c r="E115" s="59">
        <f>E10+E14+E78+E95</f>
        <v>501650</v>
      </c>
    </row>
    <row r="116" spans="1:5" s="65" customFormat="1" ht="19.5" customHeight="1" thickBot="1" thickTop="1">
      <c r="A116" s="61"/>
      <c r="B116" s="62" t="s">
        <v>18</v>
      </c>
      <c r="C116" s="62"/>
      <c r="D116" s="138">
        <f>E115-D115</f>
        <v>-285600</v>
      </c>
      <c r="E116" s="64"/>
    </row>
    <row r="117" s="66" customFormat="1" ht="13.5" thickTop="1"/>
    <row r="118" s="66" customFormat="1" ht="12.75"/>
    <row r="119" s="66" customFormat="1" ht="12.75"/>
    <row r="120" s="66" customFormat="1" ht="12.75"/>
    <row r="121" s="66" customFormat="1" ht="12.75"/>
    <row r="122" s="66" customFormat="1" ht="12.75"/>
    <row r="123" s="66" customFormat="1" ht="12.75"/>
  </sheetData>
  <printOptions horizontalCentered="1"/>
  <pageMargins left="0" right="0" top="0.984251968503937" bottom="0.5905511811023623" header="0.5118110236220472" footer="0.5118110236220472"/>
  <pageSetup firstPageNumber="8" useFirstPageNumber="1" horizontalDpi="600" verticalDpi="600" orientation="portrait" paperSize="9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E4" sqref="E4"/>
    </sheetView>
  </sheetViews>
  <sheetFormatPr defaultColWidth="9.33203125" defaultRowHeight="12.75"/>
  <cols>
    <col min="1" max="1" width="9.33203125" style="1" customWidth="1"/>
    <col min="2" max="2" width="47" style="1" customWidth="1"/>
    <col min="3" max="3" width="8.33203125" style="1" customWidth="1"/>
    <col min="4" max="5" width="16.33203125" style="1" customWidth="1"/>
    <col min="6" max="16384" width="11.66015625" style="1" customWidth="1"/>
  </cols>
  <sheetData>
    <row r="1" spans="4:5" s="11" customFormat="1" ht="12.75" customHeight="1">
      <c r="D1" s="2" t="s">
        <v>39</v>
      </c>
      <c r="E1" s="2"/>
    </row>
    <row r="2" spans="1:5" s="11" customFormat="1" ht="12.75" customHeight="1">
      <c r="A2" s="67"/>
      <c r="B2" s="68"/>
      <c r="C2" s="9"/>
      <c r="D2" s="6" t="s">
        <v>156</v>
      </c>
      <c r="E2" s="6"/>
    </row>
    <row r="3" spans="1:5" s="11" customFormat="1" ht="12.75" customHeight="1">
      <c r="A3" s="67"/>
      <c r="B3" s="68"/>
      <c r="C3" s="9"/>
      <c r="D3" s="6" t="s">
        <v>1</v>
      </c>
      <c r="E3" s="6"/>
    </row>
    <row r="4" spans="1:5" s="11" customFormat="1" ht="12.75" customHeight="1">
      <c r="A4" s="67"/>
      <c r="B4" s="68"/>
      <c r="C4" s="69"/>
      <c r="D4" s="6" t="s">
        <v>42</v>
      </c>
      <c r="E4" s="6"/>
    </row>
    <row r="5" spans="1:5" s="11" customFormat="1" ht="12.75" customHeight="1">
      <c r="A5" s="67"/>
      <c r="B5" s="68"/>
      <c r="C5" s="69"/>
      <c r="D5" s="6"/>
      <c r="E5" s="6"/>
    </row>
    <row r="6" spans="1:5" s="11" customFormat="1" ht="64.5" customHeight="1">
      <c r="A6" s="7" t="s">
        <v>31</v>
      </c>
      <c r="B6" s="8"/>
      <c r="C6" s="9"/>
      <c r="D6" s="70"/>
      <c r="E6" s="70"/>
    </row>
    <row r="7" spans="1:5" s="11" customFormat="1" ht="12" customHeight="1" thickBot="1">
      <c r="A7" s="7"/>
      <c r="B7" s="8"/>
      <c r="C7" s="9"/>
      <c r="D7" s="70"/>
      <c r="E7" s="70" t="s">
        <v>2</v>
      </c>
    </row>
    <row r="8" spans="1:5" s="17" customFormat="1" ht="25.5">
      <c r="A8" s="71" t="s">
        <v>3</v>
      </c>
      <c r="B8" s="14" t="s">
        <v>4</v>
      </c>
      <c r="C8" s="15" t="s">
        <v>5</v>
      </c>
      <c r="D8" s="72" t="s">
        <v>7</v>
      </c>
      <c r="E8" s="72"/>
    </row>
    <row r="9" spans="1:5" s="17" customFormat="1" ht="12.75" customHeight="1">
      <c r="A9" s="73" t="s">
        <v>8</v>
      </c>
      <c r="B9" s="19"/>
      <c r="C9" s="74" t="s">
        <v>9</v>
      </c>
      <c r="D9" s="21" t="s">
        <v>11</v>
      </c>
      <c r="E9" s="22" t="s">
        <v>10</v>
      </c>
    </row>
    <row r="10" spans="1:5" s="27" customFormat="1" ht="12" thickBot="1">
      <c r="A10" s="75">
        <v>1</v>
      </c>
      <c r="B10" s="76">
        <v>2</v>
      </c>
      <c r="C10" s="76">
        <v>3</v>
      </c>
      <c r="D10" s="91">
        <v>4</v>
      </c>
      <c r="E10" s="78">
        <v>5</v>
      </c>
    </row>
    <row r="11" spans="1:5" s="33" customFormat="1" ht="20.25" customHeight="1" thickBot="1" thickTop="1">
      <c r="A11" s="28">
        <v>750</v>
      </c>
      <c r="B11" s="29" t="s">
        <v>79</v>
      </c>
      <c r="C11" s="140" t="s">
        <v>127</v>
      </c>
      <c r="D11" s="31">
        <f>SUM(D12)</f>
        <v>11500</v>
      </c>
      <c r="E11" s="32">
        <f>SUM(E12)</f>
        <v>11500</v>
      </c>
    </row>
    <row r="12" spans="1:5" s="33" customFormat="1" ht="17.25" customHeight="1" thickTop="1">
      <c r="A12" s="34">
        <v>75045</v>
      </c>
      <c r="B12" s="35" t="s">
        <v>130</v>
      </c>
      <c r="C12" s="141"/>
      <c r="D12" s="90">
        <f>SUM(D13:D14)</f>
        <v>11500</v>
      </c>
      <c r="E12" s="81">
        <f>SUM(E13:E14)</f>
        <v>11500</v>
      </c>
    </row>
    <row r="13" spans="1:5" s="44" customFormat="1" ht="19.5" customHeight="1">
      <c r="A13" s="49">
        <v>3030</v>
      </c>
      <c r="B13" s="142" t="s">
        <v>150</v>
      </c>
      <c r="C13" s="139"/>
      <c r="D13" s="42">
        <v>11500</v>
      </c>
      <c r="E13" s="43"/>
    </row>
    <row r="14" spans="1:5" s="44" customFormat="1" ht="19.5" customHeight="1" thickBot="1">
      <c r="A14" s="39">
        <v>4170</v>
      </c>
      <c r="B14" s="143" t="s">
        <v>53</v>
      </c>
      <c r="C14" s="139"/>
      <c r="D14" s="42"/>
      <c r="E14" s="43">
        <v>11500</v>
      </c>
    </row>
    <row r="15" spans="1:5" s="27" customFormat="1" ht="18.75" customHeight="1" thickBot="1" thickTop="1">
      <c r="A15" s="28">
        <v>752</v>
      </c>
      <c r="B15" s="29" t="s">
        <v>126</v>
      </c>
      <c r="C15" s="30" t="s">
        <v>127</v>
      </c>
      <c r="D15" s="31">
        <f>SUM(D16)</f>
        <v>800</v>
      </c>
      <c r="E15" s="32">
        <f>SUM(E16)</f>
        <v>800</v>
      </c>
    </row>
    <row r="16" spans="1:5" s="27" customFormat="1" ht="21" customHeight="1" thickTop="1">
      <c r="A16" s="79" t="s">
        <v>128</v>
      </c>
      <c r="B16" s="80" t="s">
        <v>129</v>
      </c>
      <c r="C16" s="36"/>
      <c r="D16" s="90">
        <f>SUM(D17:D20)</f>
        <v>800</v>
      </c>
      <c r="E16" s="81">
        <f>SUM(E17:E20)</f>
        <v>800</v>
      </c>
    </row>
    <row r="17" spans="1:5" s="27" customFormat="1" ht="18.75" customHeight="1">
      <c r="A17" s="39">
        <v>4170</v>
      </c>
      <c r="B17" s="46" t="s">
        <v>53</v>
      </c>
      <c r="C17" s="82"/>
      <c r="D17" s="42"/>
      <c r="E17" s="43">
        <v>300</v>
      </c>
    </row>
    <row r="18" spans="1:5" s="27" customFormat="1" ht="17.25" customHeight="1">
      <c r="A18" s="47" t="s">
        <v>35</v>
      </c>
      <c r="B18" s="52" t="s">
        <v>36</v>
      </c>
      <c r="C18" s="82"/>
      <c r="D18" s="42"/>
      <c r="E18" s="43">
        <v>300</v>
      </c>
    </row>
    <row r="19" spans="1:5" s="27" customFormat="1" ht="14.25" customHeight="1">
      <c r="A19" s="39">
        <v>4240</v>
      </c>
      <c r="B19" s="40" t="s">
        <v>54</v>
      </c>
      <c r="C19" s="82"/>
      <c r="D19" s="42"/>
      <c r="E19" s="43">
        <v>200</v>
      </c>
    </row>
    <row r="20" spans="1:5" s="27" customFormat="1" ht="15.75" thickBot="1">
      <c r="A20" s="39">
        <v>4300</v>
      </c>
      <c r="B20" s="40" t="s">
        <v>12</v>
      </c>
      <c r="C20" s="82"/>
      <c r="D20" s="42">
        <v>800</v>
      </c>
      <c r="E20" s="43"/>
    </row>
    <row r="21" spans="1:5" s="27" customFormat="1" ht="30" thickBot="1" thickTop="1">
      <c r="A21" s="28">
        <v>754</v>
      </c>
      <c r="B21" s="29" t="s">
        <v>19</v>
      </c>
      <c r="C21" s="30" t="s">
        <v>20</v>
      </c>
      <c r="D21" s="31">
        <f>SUM(D22)</f>
        <v>108500</v>
      </c>
      <c r="E21" s="32">
        <f>SUM(E22)</f>
        <v>108500</v>
      </c>
    </row>
    <row r="22" spans="1:5" s="27" customFormat="1" ht="31.5" customHeight="1" thickTop="1">
      <c r="A22" s="79" t="s">
        <v>21</v>
      </c>
      <c r="B22" s="80" t="s">
        <v>22</v>
      </c>
      <c r="C22" s="36"/>
      <c r="D22" s="90">
        <f>SUM(D23:D29)</f>
        <v>108500</v>
      </c>
      <c r="E22" s="81">
        <f>SUM(E23:E29)</f>
        <v>108500</v>
      </c>
    </row>
    <row r="23" spans="1:5" s="27" customFormat="1" ht="14.25" customHeight="1">
      <c r="A23" s="39">
        <v>4170</v>
      </c>
      <c r="B23" s="46" t="s">
        <v>53</v>
      </c>
      <c r="C23" s="82"/>
      <c r="D23" s="42"/>
      <c r="E23" s="43">
        <v>500</v>
      </c>
    </row>
    <row r="24" spans="1:5" s="27" customFormat="1" ht="14.25" customHeight="1">
      <c r="A24" s="47" t="s">
        <v>35</v>
      </c>
      <c r="B24" s="52" t="s">
        <v>36</v>
      </c>
      <c r="C24" s="82"/>
      <c r="D24" s="42">
        <v>1000</v>
      </c>
      <c r="E24" s="43"/>
    </row>
    <row r="25" spans="1:5" s="27" customFormat="1" ht="14.25" customHeight="1">
      <c r="A25" s="39">
        <v>4220</v>
      </c>
      <c r="B25" s="40" t="s">
        <v>125</v>
      </c>
      <c r="C25" s="82"/>
      <c r="D25" s="42"/>
      <c r="E25" s="43">
        <v>1000</v>
      </c>
    </row>
    <row r="26" spans="1:5" s="27" customFormat="1" ht="14.25" customHeight="1">
      <c r="A26" s="39">
        <v>4300</v>
      </c>
      <c r="B26" s="40" t="s">
        <v>12</v>
      </c>
      <c r="C26" s="82"/>
      <c r="D26" s="42">
        <v>7500</v>
      </c>
      <c r="E26" s="43"/>
    </row>
    <row r="27" spans="1:5" s="27" customFormat="1" ht="14.25" customHeight="1">
      <c r="A27" s="39">
        <v>4350</v>
      </c>
      <c r="B27" s="46" t="s">
        <v>52</v>
      </c>
      <c r="C27" s="82"/>
      <c r="D27" s="42"/>
      <c r="E27" s="43">
        <v>7000</v>
      </c>
    </row>
    <row r="28" spans="1:5" s="27" customFormat="1" ht="14.25" customHeight="1">
      <c r="A28" s="39">
        <v>6050</v>
      </c>
      <c r="B28" s="46" t="s">
        <v>100</v>
      </c>
      <c r="C28" s="82"/>
      <c r="D28" s="42"/>
      <c r="E28" s="43">
        <v>100000</v>
      </c>
    </row>
    <row r="29" spans="1:5" s="27" customFormat="1" ht="30.75" thickBot="1">
      <c r="A29" s="39">
        <v>6060</v>
      </c>
      <c r="B29" s="46" t="s">
        <v>26</v>
      </c>
      <c r="C29" s="82"/>
      <c r="D29" s="42">
        <v>100000</v>
      </c>
      <c r="E29" s="43"/>
    </row>
    <row r="30" spans="1:5" s="33" customFormat="1" ht="30.75" customHeight="1" thickBot="1" thickTop="1">
      <c r="A30" s="28">
        <v>853</v>
      </c>
      <c r="B30" s="97" t="s">
        <v>134</v>
      </c>
      <c r="C30" s="121" t="s">
        <v>15</v>
      </c>
      <c r="D30" s="31">
        <f>SUM(D31)</f>
        <v>7200</v>
      </c>
      <c r="E30" s="32">
        <f>SUM(E31)</f>
        <v>7200</v>
      </c>
    </row>
    <row r="31" spans="1:5" s="33" customFormat="1" ht="29.25" thickTop="1">
      <c r="A31" s="34">
        <v>85321</v>
      </c>
      <c r="B31" s="98" t="s">
        <v>135</v>
      </c>
      <c r="C31" s="122"/>
      <c r="D31" s="90">
        <f>SUM(D32:D33)</f>
        <v>7200</v>
      </c>
      <c r="E31" s="81">
        <f>SUM(E32:E33)</f>
        <v>7200</v>
      </c>
    </row>
    <row r="32" spans="1:5" s="44" customFormat="1" ht="18" customHeight="1">
      <c r="A32" s="39">
        <v>4170</v>
      </c>
      <c r="B32" s="46" t="s">
        <v>53</v>
      </c>
      <c r="C32" s="84"/>
      <c r="D32" s="42"/>
      <c r="E32" s="43">
        <v>7200</v>
      </c>
    </row>
    <row r="33" spans="1:5" s="44" customFormat="1" ht="18" customHeight="1" thickBot="1">
      <c r="A33" s="39">
        <v>4300</v>
      </c>
      <c r="B33" s="46" t="s">
        <v>12</v>
      </c>
      <c r="C33" s="229"/>
      <c r="D33" s="42">
        <v>7200</v>
      </c>
      <c r="E33" s="43"/>
    </row>
    <row r="34" spans="1:5" s="88" customFormat="1" ht="17.25" thickBot="1" thickTop="1">
      <c r="A34" s="85"/>
      <c r="B34" s="86" t="s">
        <v>17</v>
      </c>
      <c r="C34" s="99"/>
      <c r="D34" s="95">
        <f>D11+D15+D21+D30</f>
        <v>128000</v>
      </c>
      <c r="E34" s="248">
        <f>E11+E15+E21+E30</f>
        <v>128000</v>
      </c>
    </row>
    <row r="35" spans="1:5" ht="21.75" customHeight="1" hidden="1" thickBot="1" thickTop="1">
      <c r="A35" s="61"/>
      <c r="B35" s="62" t="s">
        <v>18</v>
      </c>
      <c r="C35" s="62"/>
      <c r="D35" s="63">
        <f>E34-D34</f>
        <v>0</v>
      </c>
      <c r="E35" s="89"/>
    </row>
    <row r="36" ht="16.5" thickTop="1"/>
  </sheetData>
  <printOptions horizontalCentered="1"/>
  <pageMargins left="0" right="0" top="0.984251968503937" bottom="0.5905511811023623" header="0.5118110236220472" footer="0.5118110236220472"/>
  <pageSetup firstPageNumber="12" useFirstPageNumber="1" horizontalDpi="600" verticalDpi="600" orientation="portrait" paperSize="9" r:id="rId1"/>
  <headerFooter alignWithMargins="0">
    <oddHeader>&amp;C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2" sqref="D2"/>
    </sheetView>
  </sheetViews>
  <sheetFormatPr defaultColWidth="9.33203125" defaultRowHeight="12.75"/>
  <cols>
    <col min="1" max="1" width="9.16015625" style="1" customWidth="1"/>
    <col min="2" max="2" width="47.5" style="1" customWidth="1"/>
    <col min="3" max="3" width="8.16015625" style="1" customWidth="1"/>
    <col min="4" max="5" width="17.33203125" style="1" customWidth="1"/>
    <col min="6" max="16384" width="11.66015625" style="1" customWidth="1"/>
  </cols>
  <sheetData>
    <row r="1" spans="4:5" s="11" customFormat="1" ht="15.75">
      <c r="D1" s="2" t="s">
        <v>30</v>
      </c>
      <c r="E1" s="2"/>
    </row>
    <row r="2" spans="1:5" s="11" customFormat="1" ht="13.5" customHeight="1">
      <c r="A2" s="67"/>
      <c r="B2" s="68"/>
      <c r="C2" s="9"/>
      <c r="D2" s="6" t="s">
        <v>156</v>
      </c>
      <c r="E2" s="6"/>
    </row>
    <row r="3" spans="1:5" s="11" customFormat="1" ht="14.25" customHeight="1">
      <c r="A3" s="67"/>
      <c r="B3" s="68"/>
      <c r="C3" s="9"/>
      <c r="D3" s="6" t="s">
        <v>1</v>
      </c>
      <c r="E3" s="6"/>
    </row>
    <row r="4" spans="1:5" s="11" customFormat="1" ht="13.5" customHeight="1">
      <c r="A4" s="67"/>
      <c r="B4" s="68"/>
      <c r="C4" s="69"/>
      <c r="D4" s="6" t="s">
        <v>42</v>
      </c>
      <c r="E4" s="6"/>
    </row>
    <row r="5" spans="1:5" s="11" customFormat="1" ht="15" customHeight="1" hidden="1">
      <c r="A5" s="67"/>
      <c r="B5" s="68"/>
      <c r="C5" s="69"/>
      <c r="D5" s="69"/>
      <c r="E5" s="6"/>
    </row>
    <row r="6" spans="1:5" s="11" customFormat="1" ht="8.25" customHeight="1">
      <c r="A6" s="67"/>
      <c r="B6" s="68"/>
      <c r="C6" s="69"/>
      <c r="D6" s="69"/>
      <c r="E6" s="6"/>
    </row>
    <row r="7" spans="1:5" s="11" customFormat="1" ht="70.5" customHeight="1">
      <c r="A7" s="7" t="s">
        <v>141</v>
      </c>
      <c r="B7" s="8"/>
      <c r="C7" s="9"/>
      <c r="D7" s="9"/>
      <c r="E7" s="70"/>
    </row>
    <row r="8" spans="1:5" s="11" customFormat="1" ht="13.5" customHeight="1" thickBot="1">
      <c r="A8" s="7"/>
      <c r="B8" s="8"/>
      <c r="C8" s="9"/>
      <c r="D8" s="9"/>
      <c r="E8" s="70" t="s">
        <v>2</v>
      </c>
    </row>
    <row r="9" spans="1:5" s="17" customFormat="1" ht="25.5">
      <c r="A9" s="71" t="s">
        <v>3</v>
      </c>
      <c r="B9" s="14" t="s">
        <v>4</v>
      </c>
      <c r="C9" s="15" t="s">
        <v>5</v>
      </c>
      <c r="D9" s="100" t="s">
        <v>7</v>
      </c>
      <c r="E9" s="72"/>
    </row>
    <row r="10" spans="1:5" s="17" customFormat="1" ht="14.25" customHeight="1">
      <c r="A10" s="73" t="s">
        <v>8</v>
      </c>
      <c r="B10" s="19"/>
      <c r="C10" s="74" t="s">
        <v>9</v>
      </c>
      <c r="D10" s="200" t="s">
        <v>11</v>
      </c>
      <c r="E10" s="22" t="s">
        <v>10</v>
      </c>
    </row>
    <row r="11" spans="1:5" s="27" customFormat="1" ht="12" thickBot="1">
      <c r="A11" s="75">
        <v>1</v>
      </c>
      <c r="B11" s="76">
        <v>2</v>
      </c>
      <c r="C11" s="77">
        <v>3</v>
      </c>
      <c r="D11" s="76">
        <v>4</v>
      </c>
      <c r="E11" s="78">
        <v>5</v>
      </c>
    </row>
    <row r="12" spans="1:5" s="27" customFormat="1" ht="46.5" customHeight="1" thickBot="1" thickTop="1">
      <c r="A12" s="209">
        <v>751</v>
      </c>
      <c r="B12" s="203" t="s">
        <v>131</v>
      </c>
      <c r="C12" s="211" t="s">
        <v>110</v>
      </c>
      <c r="D12" s="226">
        <f>D13</f>
        <v>17596</v>
      </c>
      <c r="E12" s="208">
        <f>E13</f>
        <v>17596</v>
      </c>
    </row>
    <row r="13" spans="1:5" s="27" customFormat="1" ht="33.75" customHeight="1" thickTop="1">
      <c r="A13" s="210">
        <v>75101</v>
      </c>
      <c r="B13" s="204" t="s">
        <v>132</v>
      </c>
      <c r="C13" s="206"/>
      <c r="D13" s="218">
        <f>SUM(D14:D18)</f>
        <v>17596</v>
      </c>
      <c r="E13" s="219">
        <f>SUM(E14:E18)</f>
        <v>17596</v>
      </c>
    </row>
    <row r="14" spans="1:5" s="27" customFormat="1" ht="23.25" customHeight="1">
      <c r="A14" s="39">
        <v>4170</v>
      </c>
      <c r="B14" s="46" t="s">
        <v>53</v>
      </c>
      <c r="C14" s="214"/>
      <c r="D14" s="220"/>
      <c r="E14" s="221">
        <v>7000</v>
      </c>
    </row>
    <row r="15" spans="1:5" s="27" customFormat="1" ht="15">
      <c r="A15" s="215">
        <v>4110</v>
      </c>
      <c r="B15" s="216" t="s">
        <v>48</v>
      </c>
      <c r="C15" s="217"/>
      <c r="D15" s="222"/>
      <c r="E15" s="223">
        <v>1210</v>
      </c>
    </row>
    <row r="16" spans="1:5" s="27" customFormat="1" ht="15">
      <c r="A16" s="83">
        <v>4120</v>
      </c>
      <c r="B16" s="225" t="s">
        <v>49</v>
      </c>
      <c r="C16" s="84"/>
      <c r="D16" s="42"/>
      <c r="E16" s="164">
        <v>172</v>
      </c>
    </row>
    <row r="17" spans="1:5" s="27" customFormat="1" ht="15">
      <c r="A17" s="83">
        <v>4210</v>
      </c>
      <c r="B17" s="225" t="s">
        <v>36</v>
      </c>
      <c r="C17" s="84"/>
      <c r="D17" s="42"/>
      <c r="E17" s="43">
        <v>9214</v>
      </c>
    </row>
    <row r="18" spans="1:5" s="27" customFormat="1" ht="15.75" thickBot="1">
      <c r="A18" s="212">
        <v>4300</v>
      </c>
      <c r="B18" s="213" t="s">
        <v>12</v>
      </c>
      <c r="C18" s="205"/>
      <c r="D18" s="224">
        <v>17596</v>
      </c>
      <c r="E18" s="43"/>
    </row>
    <row r="19" spans="1:5" s="92" customFormat="1" ht="16.5" customHeight="1" thickBot="1" thickTop="1">
      <c r="A19" s="28">
        <v>852</v>
      </c>
      <c r="B19" s="29" t="s">
        <v>27</v>
      </c>
      <c r="C19" s="30" t="s">
        <v>15</v>
      </c>
      <c r="D19" s="201">
        <f>D20</f>
        <v>45120</v>
      </c>
      <c r="E19" s="94">
        <f>E20</f>
        <v>45120</v>
      </c>
    </row>
    <row r="20" spans="1:5" s="92" customFormat="1" ht="45" customHeight="1" thickTop="1">
      <c r="A20" s="34">
        <v>85212</v>
      </c>
      <c r="B20" s="35" t="s">
        <v>28</v>
      </c>
      <c r="C20" s="36"/>
      <c r="D20" s="130">
        <f>SUM(D21:D28)</f>
        <v>45120</v>
      </c>
      <c r="E20" s="207">
        <f>SUM(E21:E28)</f>
        <v>45120</v>
      </c>
    </row>
    <row r="21" spans="1:5" s="92" customFormat="1" ht="16.5" customHeight="1">
      <c r="A21" s="49">
        <v>3110</v>
      </c>
      <c r="B21" s="142" t="s">
        <v>29</v>
      </c>
      <c r="C21" s="45"/>
      <c r="D21" s="125">
        <v>25180</v>
      </c>
      <c r="E21" s="227"/>
    </row>
    <row r="22" spans="1:5" s="92" customFormat="1" ht="16.5" customHeight="1">
      <c r="A22" s="39">
        <v>4010</v>
      </c>
      <c r="B22" s="46" t="s">
        <v>133</v>
      </c>
      <c r="C22" s="45"/>
      <c r="D22" s="125"/>
      <c r="E22" s="228">
        <v>15000</v>
      </c>
    </row>
    <row r="23" spans="1:5" s="92" customFormat="1" ht="16.5" customHeight="1">
      <c r="A23" s="39">
        <v>4040</v>
      </c>
      <c r="B23" s="40" t="s">
        <v>24</v>
      </c>
      <c r="C23" s="45"/>
      <c r="D23" s="125"/>
      <c r="E23" s="228">
        <v>13090</v>
      </c>
    </row>
    <row r="24" spans="1:5" s="92" customFormat="1" ht="16.5" customHeight="1">
      <c r="A24" s="215">
        <v>4110</v>
      </c>
      <c r="B24" s="216" t="s">
        <v>48</v>
      </c>
      <c r="C24" s="45"/>
      <c r="D24" s="125"/>
      <c r="E24" s="228">
        <v>2660</v>
      </c>
    </row>
    <row r="25" spans="1:5" s="92" customFormat="1" ht="16.5" customHeight="1">
      <c r="A25" s="83">
        <v>4120</v>
      </c>
      <c r="B25" s="225" t="s">
        <v>49</v>
      </c>
      <c r="C25" s="45"/>
      <c r="D25" s="125"/>
      <c r="E25" s="228">
        <v>370</v>
      </c>
    </row>
    <row r="26" spans="1:5" s="92" customFormat="1" ht="16.5" customHeight="1">
      <c r="A26" s="39">
        <v>4170</v>
      </c>
      <c r="B26" s="46" t="s">
        <v>53</v>
      </c>
      <c r="C26" s="45"/>
      <c r="D26" s="125"/>
      <c r="E26" s="228">
        <v>14000</v>
      </c>
    </row>
    <row r="27" spans="1:5" s="92" customFormat="1" ht="16.5" customHeight="1">
      <c r="A27" s="83">
        <v>4210</v>
      </c>
      <c r="B27" s="225" t="s">
        <v>36</v>
      </c>
      <c r="C27" s="45"/>
      <c r="D27" s="125">
        <v>9625</v>
      </c>
      <c r="E27" s="228"/>
    </row>
    <row r="28" spans="1:5" s="92" customFormat="1" ht="16.5" customHeight="1" thickBot="1">
      <c r="A28" s="212">
        <v>4300</v>
      </c>
      <c r="B28" s="213" t="s">
        <v>12</v>
      </c>
      <c r="C28" s="45"/>
      <c r="D28" s="125">
        <v>10315</v>
      </c>
      <c r="E28" s="228"/>
    </row>
    <row r="29" spans="1:5" s="88" customFormat="1" ht="20.25" customHeight="1" thickBot="1" thickTop="1">
      <c r="A29" s="85"/>
      <c r="B29" s="86" t="s">
        <v>17</v>
      </c>
      <c r="C29" s="86"/>
      <c r="D29" s="202">
        <f>D19+D12</f>
        <v>62716</v>
      </c>
      <c r="E29" s="87">
        <f>E19+E12</f>
        <v>62716</v>
      </c>
    </row>
    <row r="30" spans="1:5" s="65" customFormat="1" ht="20.25" customHeight="1" hidden="1" thickBot="1" thickTop="1">
      <c r="A30" s="61"/>
      <c r="B30" s="62" t="s">
        <v>18</v>
      </c>
      <c r="C30" s="62"/>
      <c r="D30" s="96">
        <v>0</v>
      </c>
      <c r="E30" s="64"/>
    </row>
    <row r="31" ht="16.5" thickTop="1"/>
  </sheetData>
  <printOptions horizontalCentered="1"/>
  <pageMargins left="0" right="0" top="0.984251968503937" bottom="0.5905511811023623" header="0.5118110236220472" footer="0.5118110236220472"/>
  <pageSetup firstPageNumber="11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Liwak</cp:lastModifiedBy>
  <cp:lastPrinted>2005-03-02T11:03:41Z</cp:lastPrinted>
  <dcterms:created xsi:type="dcterms:W3CDTF">2005-01-21T08:14:31Z</dcterms:created>
  <dcterms:modified xsi:type="dcterms:W3CDTF">2005-03-07T14:56:40Z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