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1790" windowHeight="6270" tabRatio="597" activeTab="2"/>
  </bookViews>
  <sheets>
    <sheet name=" Zał nr 1" sheetId="1" r:id="rId1"/>
    <sheet name="Zał nr 2" sheetId="2" r:id="rId2"/>
    <sheet name="Zał nr 3" sheetId="3" r:id="rId3"/>
  </sheets>
  <definedNames>
    <definedName name="_xlnm.Print_Titles" localSheetId="1">'Zał nr 2'!$9:$10</definedName>
  </definedNames>
  <calcPr fullCalcOnLoad="1"/>
</workbook>
</file>

<file path=xl/sharedStrings.xml><?xml version="1.0" encoding="utf-8"?>
<sst xmlns="http://schemas.openxmlformats.org/spreadsheetml/2006/main" count="112" uniqueCount="74">
  <si>
    <t>Urząd Miejski</t>
  </si>
  <si>
    <t>OGÓŁEM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</si>
  <si>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</si>
  <si>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</si>
  <si>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</si>
  <si>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</si>
  <si>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</si>
  <si>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</si>
  <si>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</si>
  <si>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</si>
  <si>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</si>
  <si>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</si>
  <si>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</si>
  <si>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</si>
  <si>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L.p.</t>
  </si>
  <si>
    <t>Zarząd Dróg Miejskich</t>
  </si>
  <si>
    <t>Miejski Ośrodek Pomocy Społecznej</t>
  </si>
  <si>
    <t>Ośrodek Adopcyjno - Opiekuńczy</t>
  </si>
  <si>
    <t>Gminne jednostki oświatowe</t>
  </si>
  <si>
    <t>Powiatowe jednostki oświatowe</t>
  </si>
  <si>
    <t>Powiatowy Inspektorat Nadzoru Budowlanego</t>
  </si>
  <si>
    <t>Zespół Obsługi Ekonomiczno - Administracyjnej Przedszkoli Miejskich</t>
  </si>
  <si>
    <t>Komenda Miejska Państwowej Straży Pożarnej</t>
  </si>
  <si>
    <t>w tys. zł</t>
  </si>
  <si>
    <t>Prezydenta Miasta Koszalina</t>
  </si>
  <si>
    <t>Załącznik nr 2 do Zarządzenia</t>
  </si>
  <si>
    <t>Realizu         jący</t>
  </si>
  <si>
    <t>Wyszczególnienie</t>
  </si>
  <si>
    <t>dochody</t>
  </si>
  <si>
    <t xml:space="preserve">1 </t>
  </si>
  <si>
    <t xml:space="preserve">Zarząd Dróg Miejskich </t>
  </si>
  <si>
    <t>2</t>
  </si>
  <si>
    <t>3</t>
  </si>
  <si>
    <t xml:space="preserve">Miejski Ośrodek Pomocy Społecznej i Ośrodek Adopcyjno-Opiekuńczy </t>
  </si>
  <si>
    <t>4</t>
  </si>
  <si>
    <t xml:space="preserve">Urząd Miejski </t>
  </si>
  <si>
    <t>a/</t>
  </si>
  <si>
    <t>podatki i opłaty lokalne</t>
  </si>
  <si>
    <t>b/</t>
  </si>
  <si>
    <t>podatki pobierane przez Urzędy Skarbowe</t>
  </si>
  <si>
    <t>c/</t>
  </si>
  <si>
    <t xml:space="preserve">dochody z majątku miasta i skarbu państwa </t>
  </si>
  <si>
    <t>d/</t>
  </si>
  <si>
    <t>pozostałe dochody</t>
  </si>
  <si>
    <t>5</t>
  </si>
  <si>
    <t>6</t>
  </si>
  <si>
    <t>Subwencje</t>
  </si>
  <si>
    <t>7</t>
  </si>
  <si>
    <t>Udziały w podatkach</t>
  </si>
  <si>
    <t>Środki UE</t>
  </si>
  <si>
    <t xml:space="preserve"> HARMONOGRAM  REALIZACJI  PLANU  WYDATKÓW  MIASTA  KOSZALINA  NA  2006  ROK</t>
  </si>
  <si>
    <t>HARMONOGRAM  REALIZACJI PLANU  DOCHODÓW  MIASTA  KOSZALINA  NA 2006 ROK</t>
  </si>
  <si>
    <t xml:space="preserve">OGÓŁEM </t>
  </si>
  <si>
    <t>L.p</t>
  </si>
  <si>
    <r>
      <t xml:space="preserve">Dotacje </t>
    </r>
    <r>
      <rPr>
        <sz val="10"/>
        <rFont val="Times New Roman CE"/>
        <family val="1"/>
      </rPr>
      <t xml:space="preserve">celowe otrzymane z budżetu państwa </t>
    </r>
  </si>
  <si>
    <t>Plan           2006 r.</t>
  </si>
  <si>
    <t>Załącznik nr 1 do Zarządzenia</t>
  </si>
  <si>
    <t>Gminne i powiatowe jednostki oświatowe</t>
  </si>
  <si>
    <t xml:space="preserve">NAZWA </t>
  </si>
  <si>
    <t>JEDNOSTKI</t>
  </si>
  <si>
    <t>Miesiące</t>
  </si>
  <si>
    <t xml:space="preserve">DOCHODY </t>
  </si>
  <si>
    <t xml:space="preserve">WYDATKI </t>
  </si>
  <si>
    <t>NAZWA</t>
  </si>
  <si>
    <t>Załącznik nr 3 do Zarządzenia</t>
  </si>
  <si>
    <t>Deficyt</t>
  </si>
  <si>
    <t>nadwyżka z lat ubiegłych</t>
  </si>
  <si>
    <t>Pokrycie deficytu:</t>
  </si>
  <si>
    <t xml:space="preserve">planowany kredyt </t>
  </si>
  <si>
    <t>Deficyt narastająco</t>
  </si>
  <si>
    <t>spłata rat kredytów i pożyczek</t>
  </si>
  <si>
    <t xml:space="preserve">PŁYNNOŚĆ   FINANSOWA   </t>
  </si>
  <si>
    <t>z dnia  31 stycznia 2006 r.</t>
  </si>
  <si>
    <t xml:space="preserve">Nr  400 / 2380 / 06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</si>
</sst>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wrapText="1"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>
      <alignment/>
    </xf>
    <xf numFmtId="1" fontId="7" fillId="0" borderId="3" xfId="0" applyNumberFormat="1" applyFont="1" applyFill="1" applyBorder="1" applyAlignment="1" applyProtection="1">
      <alignment horizontal="centerContinuous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>
      <alignment/>
    </xf>
    <xf numFmtId="1" fontId="8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7" xfId="20" applyNumberFormat="1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horizontal="centerContinuous" wrapText="1"/>
      <protection locked="0"/>
    </xf>
    <xf numFmtId="0" fontId="6" fillId="2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6" fillId="2" borderId="10" xfId="0" applyNumberFormat="1" applyFont="1" applyFill="1" applyBorder="1" applyAlignment="1" applyProtection="1">
      <alignment horizontal="centerContinuous" wrapText="1"/>
      <protection locked="0"/>
    </xf>
    <xf numFmtId="167" fontId="6" fillId="2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2" xfId="0" applyNumberFormat="1" applyFont="1" applyBorder="1" applyAlignment="1">
      <alignment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8" fillId="0" borderId="23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 wrapText="1"/>
      <protection locked="0"/>
    </xf>
    <xf numFmtId="3" fontId="14" fillId="0" borderId="22" xfId="0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Fill="1" applyBorder="1" applyAlignment="1" applyProtection="1">
      <alignment vertical="center" wrapText="1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center" wrapText="1"/>
      <protection locked="0"/>
    </xf>
    <xf numFmtId="0" fontId="8" fillId="2" borderId="24" xfId="0" applyNumberFormat="1" applyFont="1" applyFill="1" applyBorder="1" applyAlignment="1" applyProtection="1">
      <alignment horizontal="center" wrapText="1"/>
      <protection locked="0"/>
    </xf>
    <xf numFmtId="0" fontId="14" fillId="2" borderId="25" xfId="0" applyNumberFormat="1" applyFont="1" applyFill="1" applyBorder="1" applyAlignment="1" applyProtection="1">
      <alignment horizontal="center" wrapText="1"/>
      <protection locked="0"/>
    </xf>
    <xf numFmtId="0" fontId="8" fillId="2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8" fillId="2" borderId="10" xfId="0" applyNumberFormat="1" applyFont="1" applyFill="1" applyBorder="1" applyAlignment="1" applyProtection="1">
      <alignment horizontal="centerContinuous" wrapText="1"/>
      <protection locked="0"/>
    </xf>
    <xf numFmtId="167" fontId="8" fillId="2" borderId="10" xfId="0" applyNumberFormat="1" applyFont="1" applyFill="1" applyBorder="1" applyAlignment="1" applyProtection="1">
      <alignment horizontal="centerContinuous" vertical="center" wrapText="1"/>
      <protection locked="0"/>
    </xf>
    <xf numFmtId="167" fontId="8" fillId="2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horizontal="center" vertical="top" wrapText="1"/>
      <protection locked="0"/>
    </xf>
    <xf numFmtId="0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3" fontId="14" fillId="0" borderId="34" xfId="0" applyNumberFormat="1" applyFont="1" applyFill="1" applyBorder="1" applyAlignment="1" applyProtection="1">
      <alignment vertical="center"/>
      <protection locked="0"/>
    </xf>
    <xf numFmtId="0" fontId="7" fillId="2" borderId="35" xfId="0" applyNumberFormat="1" applyFont="1" applyFill="1" applyBorder="1" applyAlignment="1" applyProtection="1">
      <alignment vertical="center"/>
      <protection locked="0"/>
    </xf>
    <xf numFmtId="0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8" fillId="0" borderId="38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3" xfId="0" applyNumberFormat="1" applyFont="1" applyFill="1" applyBorder="1" applyAlignment="1" applyProtection="1">
      <alignment vertical="center" wrapTex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9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8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Continuous" vertical="center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49" fontId="10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1" fontId="1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Border="1" applyAlignment="1">
      <alignment horizontal="centerContinuous" vertical="center" wrapText="1"/>
    </xf>
    <xf numFmtId="164" fontId="16" fillId="0" borderId="0" xfId="0" applyNumberFormat="1" applyFont="1" applyBorder="1" applyAlignment="1">
      <alignment vertical="center"/>
    </xf>
    <xf numFmtId="49" fontId="16" fillId="0" borderId="0" xfId="0" applyNumberFormat="1" applyFont="1" applyFill="1" applyBorder="1" applyAlignment="1" applyProtection="1">
      <alignment horizontal="centerContinuous"/>
      <protection locked="0"/>
    </xf>
    <xf numFmtId="0" fontId="16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1" fontId="17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64" fontId="14" fillId="0" borderId="39" xfId="0" applyNumberFormat="1" applyFont="1" applyFill="1" applyBorder="1" applyAlignment="1" applyProtection="1">
      <alignment horizontal="right" vertical="center"/>
      <protection locked="0"/>
    </xf>
    <xf numFmtId="164" fontId="14" fillId="0" borderId="41" xfId="0" applyNumberFormat="1" applyFont="1" applyFill="1" applyBorder="1" applyAlignment="1" applyProtection="1">
      <alignment horizontal="right" vertical="center"/>
      <protection locked="0"/>
    </xf>
    <xf numFmtId="164" fontId="14" fillId="0" borderId="38" xfId="0" applyNumberFormat="1" applyFont="1" applyFill="1" applyBorder="1" applyAlignment="1" applyProtection="1">
      <alignment horizontal="right" vertical="center"/>
      <protection locked="0"/>
    </xf>
    <xf numFmtId="164" fontId="14" fillId="0" borderId="20" xfId="0" applyNumberFormat="1" applyFont="1" applyFill="1" applyBorder="1" applyAlignment="1" applyProtection="1">
      <alignment horizontal="right" vertical="center"/>
      <protection locked="0"/>
    </xf>
    <xf numFmtId="164" fontId="14" fillId="0" borderId="36" xfId="0" applyNumberFormat="1" applyFont="1" applyFill="1" applyBorder="1" applyAlignment="1" applyProtection="1">
      <alignment horizontal="right" vertical="center"/>
      <protection locked="0"/>
    </xf>
    <xf numFmtId="164" fontId="14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20" applyNumberFormat="1" applyFont="1" applyFill="1" applyBorder="1" applyAlignment="1" applyProtection="1">
      <alignment horizontal="center" vertical="top" wrapText="1"/>
      <protection locked="0"/>
    </xf>
    <xf numFmtId="164" fontId="8" fillId="0" borderId="24" xfId="0" applyNumberFormat="1" applyFont="1" applyBorder="1" applyAlignment="1">
      <alignment horizontal="center" wrapText="1"/>
    </xf>
    <xf numFmtId="1" fontId="8" fillId="0" borderId="27" xfId="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Alignment="1">
      <alignment/>
    </xf>
    <xf numFmtId="0" fontId="8" fillId="2" borderId="47" xfId="0" applyNumberFormat="1" applyFont="1" applyFill="1" applyBorder="1" applyAlignment="1" applyProtection="1">
      <alignment horizontal="centerContinuous" wrapText="1"/>
      <protection locked="0"/>
    </xf>
    <xf numFmtId="0" fontId="8" fillId="2" borderId="1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5" fillId="0" borderId="25" xfId="0" applyNumberFormat="1" applyFont="1" applyBorder="1" applyAlignment="1">
      <alignment/>
    </xf>
    <xf numFmtId="1" fontId="8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9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left" vertical="center" wrapText="1"/>
    </xf>
    <xf numFmtId="164" fontId="8" fillId="0" borderId="48" xfId="0" applyNumberFormat="1" applyFont="1" applyBorder="1" applyAlignment="1">
      <alignment horizontal="center" wrapText="1"/>
    </xf>
    <xf numFmtId="164" fontId="8" fillId="0" borderId="49" xfId="20" applyNumberFormat="1" applyFont="1" applyFill="1" applyBorder="1" applyAlignment="1" applyProtection="1">
      <alignment horizontal="center" vertical="top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164" fontId="21" fillId="0" borderId="54" xfId="0" applyNumberFormat="1" applyFont="1" applyBorder="1" applyAlignment="1">
      <alignment horizontal="center" vertical="center"/>
    </xf>
    <xf numFmtId="164" fontId="21" fillId="0" borderId="55" xfId="0" applyNumberFormat="1" applyFont="1" applyBorder="1" applyAlignment="1">
      <alignment horizontal="center" vertical="center"/>
    </xf>
    <xf numFmtId="164" fontId="21" fillId="0" borderId="53" xfId="0" applyNumberFormat="1" applyFont="1" applyBorder="1" applyAlignment="1">
      <alignment horizontal="center" vertical="center"/>
    </xf>
    <xf numFmtId="164" fontId="22" fillId="0" borderId="56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164" fontId="21" fillId="0" borderId="28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164" fontId="15" fillId="0" borderId="57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164" fontId="15" fillId="0" borderId="58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20" fillId="0" borderId="6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164" fontId="15" fillId="0" borderId="31" xfId="0" applyNumberFormat="1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164" fontId="20" fillId="0" borderId="45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164" fontId="15" fillId="0" borderId="65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63" xfId="0" applyNumberFormat="1" applyFont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22" fillId="0" borderId="66" xfId="0" applyNumberFormat="1" applyFont="1" applyBorder="1" applyAlignment="1">
      <alignment horizontal="left" vertical="center" wrapText="1"/>
    </xf>
    <xf numFmtId="164" fontId="22" fillId="0" borderId="49" xfId="0" applyNumberFormat="1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G1">
      <selection activeCell="N3" sqref="N3"/>
    </sheetView>
  </sheetViews>
  <sheetFormatPr defaultColWidth="9.00390625" defaultRowHeight="12.75"/>
  <cols>
    <col min="1" max="1" width="4.75390625" style="22" customWidth="1"/>
    <col min="2" max="2" width="19.625" style="23" customWidth="1"/>
    <col min="3" max="3" width="4.25390625" style="24" hidden="1" customWidth="1"/>
    <col min="4" max="15" width="9.25390625" style="23" customWidth="1"/>
    <col min="16" max="16" width="11.875" style="23" hidden="1" customWidth="1"/>
    <col min="17" max="17" width="10.375" style="23" customWidth="1"/>
    <col min="18" max="16384" width="9.125" style="23" customWidth="1"/>
  </cols>
  <sheetData>
    <row r="1" spans="13:15" ht="12.75">
      <c r="M1" s="4"/>
      <c r="N1" s="18" t="s">
        <v>56</v>
      </c>
      <c r="O1" s="25"/>
    </row>
    <row r="2" spans="13:17" ht="12.75">
      <c r="M2" s="4"/>
      <c r="N2" s="19" t="s">
        <v>73</v>
      </c>
      <c r="O2" s="25"/>
      <c r="Q2" s="26"/>
    </row>
    <row r="3" spans="13:17" ht="12.75">
      <c r="M3" s="4"/>
      <c r="N3" s="19" t="s">
        <v>24</v>
      </c>
      <c r="O3" s="25"/>
      <c r="Q3" s="26"/>
    </row>
    <row r="4" spans="1:17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"/>
      <c r="N4" s="19" t="s">
        <v>72</v>
      </c>
      <c r="O4" s="29"/>
      <c r="Q4" s="26"/>
    </row>
    <row r="5" spans="1:17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4"/>
      <c r="N5" s="19"/>
      <c r="O5" s="29"/>
      <c r="Q5" s="26"/>
    </row>
    <row r="6" spans="1:17" s="129" customFormat="1" ht="16.5">
      <c r="A6" s="125" t="s">
        <v>51</v>
      </c>
      <c r="B6" s="126"/>
      <c r="C6" s="127"/>
      <c r="D6" s="126"/>
      <c r="E6" s="126"/>
      <c r="F6" s="126"/>
      <c r="G6" s="126"/>
      <c r="H6" s="126"/>
      <c r="I6" s="126"/>
      <c r="J6" s="126"/>
      <c r="K6" s="126"/>
      <c r="L6" s="126"/>
      <c r="M6" s="128"/>
      <c r="N6" s="128"/>
      <c r="O6" s="128"/>
      <c r="Q6" s="130"/>
    </row>
    <row r="7" spans="1:17" s="34" customFormat="1" ht="24" customHeight="1" thickBot="1">
      <c r="A7" s="30"/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29"/>
      <c r="N7" s="29"/>
      <c r="O7" s="33"/>
      <c r="Q7" s="146" t="s">
        <v>23</v>
      </c>
    </row>
    <row r="8" spans="1:17" s="81" customFormat="1" ht="18.75" customHeight="1" thickTop="1">
      <c r="A8" s="74"/>
      <c r="B8" s="75"/>
      <c r="C8" s="76" t="s">
        <v>26</v>
      </c>
      <c r="D8" s="148" t="s">
        <v>60</v>
      </c>
      <c r="E8" s="78"/>
      <c r="F8" s="78"/>
      <c r="G8" s="35"/>
      <c r="H8" s="149"/>
      <c r="I8" s="77"/>
      <c r="J8" s="78"/>
      <c r="K8" s="78"/>
      <c r="L8" s="78"/>
      <c r="M8" s="79"/>
      <c r="N8" s="79"/>
      <c r="O8" s="80"/>
      <c r="Q8" s="210" t="s">
        <v>55</v>
      </c>
    </row>
    <row r="9" spans="1:17" s="90" customFormat="1" ht="25.5" customHeight="1" thickBot="1">
      <c r="A9" s="82" t="s">
        <v>53</v>
      </c>
      <c r="B9" s="39" t="s">
        <v>27</v>
      </c>
      <c r="C9" s="83" t="s">
        <v>28</v>
      </c>
      <c r="D9" s="97" t="s">
        <v>2</v>
      </c>
      <c r="E9" s="84" t="s">
        <v>3</v>
      </c>
      <c r="F9" s="84" t="s">
        <v>4</v>
      </c>
      <c r="G9" s="85" t="s">
        <v>5</v>
      </c>
      <c r="H9" s="86" t="s">
        <v>6</v>
      </c>
      <c r="I9" s="86" t="s">
        <v>7</v>
      </c>
      <c r="J9" s="86" t="s">
        <v>8</v>
      </c>
      <c r="K9" s="86" t="s">
        <v>9</v>
      </c>
      <c r="L9" s="87" t="s">
        <v>10</v>
      </c>
      <c r="M9" s="87" t="s">
        <v>11</v>
      </c>
      <c r="N9" s="88" t="s">
        <v>12</v>
      </c>
      <c r="O9" s="89" t="s">
        <v>13</v>
      </c>
      <c r="Q9" s="211"/>
    </row>
    <row r="10" spans="1:17" s="48" customFormat="1" ht="11.25" customHeight="1" thickBot="1" thickTop="1">
      <c r="A10" s="42">
        <v>1</v>
      </c>
      <c r="B10" s="43">
        <v>2</v>
      </c>
      <c r="C10" s="44">
        <v>3</v>
      </c>
      <c r="D10" s="98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3">
        <v>13</v>
      </c>
      <c r="O10" s="47">
        <v>14</v>
      </c>
      <c r="P10" s="96"/>
      <c r="Q10" s="45">
        <v>15</v>
      </c>
    </row>
    <row r="11" spans="1:17" s="51" customFormat="1" ht="20.25" customHeight="1" thickTop="1">
      <c r="A11" s="119" t="s">
        <v>29</v>
      </c>
      <c r="B11" s="114" t="s">
        <v>30</v>
      </c>
      <c r="C11" s="91"/>
      <c r="D11" s="99">
        <v>2.5</v>
      </c>
      <c r="E11" s="92">
        <v>2.5</v>
      </c>
      <c r="F11" s="93">
        <v>3.5</v>
      </c>
      <c r="G11" s="93">
        <v>3.5</v>
      </c>
      <c r="H11" s="93">
        <v>3</v>
      </c>
      <c r="I11" s="93">
        <v>2</v>
      </c>
      <c r="J11" s="93">
        <v>2</v>
      </c>
      <c r="K11" s="93">
        <v>2</v>
      </c>
      <c r="L11" s="93">
        <v>2</v>
      </c>
      <c r="M11" s="93">
        <v>3</v>
      </c>
      <c r="N11" s="93">
        <v>3</v>
      </c>
      <c r="O11" s="94">
        <v>3</v>
      </c>
      <c r="P11" s="95"/>
      <c r="Q11" s="140">
        <f>SUM(D11:O11)</f>
        <v>32</v>
      </c>
    </row>
    <row r="12" spans="1:17" s="53" customFormat="1" ht="28.5" customHeight="1">
      <c r="A12" s="116" t="s">
        <v>31</v>
      </c>
      <c r="B12" s="115" t="s">
        <v>57</v>
      </c>
      <c r="C12" s="65"/>
      <c r="D12" s="100">
        <v>96</v>
      </c>
      <c r="E12" s="63">
        <v>96</v>
      </c>
      <c r="F12" s="63">
        <v>97</v>
      </c>
      <c r="G12" s="63">
        <v>93</v>
      </c>
      <c r="H12" s="63">
        <v>90</v>
      </c>
      <c r="I12" s="63">
        <v>70</v>
      </c>
      <c r="J12" s="63">
        <v>42</v>
      </c>
      <c r="K12" s="63">
        <v>42</v>
      </c>
      <c r="L12" s="63">
        <v>88</v>
      </c>
      <c r="M12" s="63">
        <v>95</v>
      </c>
      <c r="N12" s="66">
        <v>95</v>
      </c>
      <c r="O12" s="64">
        <v>95.2</v>
      </c>
      <c r="P12" s="67"/>
      <c r="Q12" s="141">
        <f aca="true" t="shared" si="0" ref="Q12:Q22">SUM(D12:O12)</f>
        <v>999.2</v>
      </c>
    </row>
    <row r="13" spans="1:17" s="53" customFormat="1" ht="53.25" customHeight="1">
      <c r="A13" s="116" t="s">
        <v>32</v>
      </c>
      <c r="B13" s="115" t="s">
        <v>33</v>
      </c>
      <c r="C13" s="65"/>
      <c r="D13" s="100">
        <v>12.1</v>
      </c>
      <c r="E13" s="63">
        <v>12.2</v>
      </c>
      <c r="F13" s="63">
        <v>12.3</v>
      </c>
      <c r="G13" s="63">
        <v>12.4</v>
      </c>
      <c r="H13" s="63">
        <v>12.4</v>
      </c>
      <c r="I13" s="63">
        <v>12.4</v>
      </c>
      <c r="J13" s="63">
        <v>12.4</v>
      </c>
      <c r="K13" s="63">
        <v>12.4</v>
      </c>
      <c r="L13" s="63">
        <v>12.4</v>
      </c>
      <c r="M13" s="63">
        <v>12.4</v>
      </c>
      <c r="N13" s="66">
        <v>12.4</v>
      </c>
      <c r="O13" s="64">
        <v>12.5</v>
      </c>
      <c r="P13" s="67"/>
      <c r="Q13" s="141">
        <f t="shared" si="0"/>
        <v>148.3</v>
      </c>
    </row>
    <row r="14" spans="1:17" s="53" customFormat="1" ht="21" customHeight="1">
      <c r="A14" s="116" t="s">
        <v>34</v>
      </c>
      <c r="B14" s="115" t="s">
        <v>35</v>
      </c>
      <c r="C14" s="65"/>
      <c r="D14" s="101">
        <v>4265</v>
      </c>
      <c r="E14" s="68">
        <v>5200</v>
      </c>
      <c r="F14" s="68">
        <v>9349</v>
      </c>
      <c r="G14" s="68">
        <v>4055</v>
      </c>
      <c r="H14" s="68">
        <v>3380</v>
      </c>
      <c r="I14" s="68">
        <v>7020</v>
      </c>
      <c r="J14" s="68">
        <v>3580</v>
      </c>
      <c r="K14" s="68">
        <v>3420</v>
      </c>
      <c r="L14" s="68">
        <v>7860</v>
      </c>
      <c r="M14" s="68">
        <v>4002</v>
      </c>
      <c r="N14" s="68">
        <v>5645</v>
      </c>
      <c r="O14" s="69">
        <v>6519.3</v>
      </c>
      <c r="P14" s="67"/>
      <c r="Q14" s="141">
        <f t="shared" si="0"/>
        <v>64295.3</v>
      </c>
    </row>
    <row r="15" spans="1:17" s="53" customFormat="1" ht="0.75" customHeight="1" hidden="1">
      <c r="A15" s="116" t="s">
        <v>36</v>
      </c>
      <c r="B15" s="117" t="s">
        <v>37</v>
      </c>
      <c r="C15" s="65"/>
      <c r="D15" s="102">
        <v>2100000</v>
      </c>
      <c r="E15" s="70">
        <v>2900000</v>
      </c>
      <c r="F15" s="70">
        <v>3800000</v>
      </c>
      <c r="G15" s="70">
        <v>2100000</v>
      </c>
      <c r="H15" s="70">
        <v>2200000</v>
      </c>
      <c r="I15" s="70">
        <v>3800000</v>
      </c>
      <c r="J15" s="70">
        <v>2200000</v>
      </c>
      <c r="K15" s="70">
        <v>2100000</v>
      </c>
      <c r="L15" s="70">
        <v>4500000</v>
      </c>
      <c r="M15" s="70">
        <v>2200000</v>
      </c>
      <c r="N15" s="71">
        <v>3800000</v>
      </c>
      <c r="O15" s="72">
        <v>2292520</v>
      </c>
      <c r="P15" s="73"/>
      <c r="Q15" s="141">
        <f t="shared" si="0"/>
        <v>33992520</v>
      </c>
    </row>
    <row r="16" spans="1:17" s="53" customFormat="1" ht="22.5" customHeight="1" hidden="1">
      <c r="A16" s="116" t="s">
        <v>38</v>
      </c>
      <c r="B16" s="117" t="s">
        <v>39</v>
      </c>
      <c r="C16" s="65"/>
      <c r="D16" s="102"/>
      <c r="E16" s="70"/>
      <c r="F16" s="70">
        <v>930000</v>
      </c>
      <c r="G16" s="70"/>
      <c r="H16" s="70"/>
      <c r="I16" s="70">
        <v>930000</v>
      </c>
      <c r="J16" s="70"/>
      <c r="K16" s="70"/>
      <c r="L16" s="70">
        <v>930000</v>
      </c>
      <c r="M16" s="70"/>
      <c r="N16" s="71"/>
      <c r="O16" s="72">
        <v>930000</v>
      </c>
      <c r="P16" s="73"/>
      <c r="Q16" s="141">
        <f t="shared" si="0"/>
        <v>3720000</v>
      </c>
    </row>
    <row r="17" spans="1:17" s="53" customFormat="1" ht="27" customHeight="1" hidden="1">
      <c r="A17" s="116" t="s">
        <v>40</v>
      </c>
      <c r="B17" s="117" t="s">
        <v>41</v>
      </c>
      <c r="C17" s="65"/>
      <c r="D17" s="102">
        <v>1365000</v>
      </c>
      <c r="E17" s="70">
        <v>1470000</v>
      </c>
      <c r="F17" s="70">
        <v>3789000</v>
      </c>
      <c r="G17" s="70">
        <v>1125000</v>
      </c>
      <c r="H17" s="70">
        <v>350000</v>
      </c>
      <c r="I17" s="70">
        <v>1460000</v>
      </c>
      <c r="J17" s="70">
        <v>550000</v>
      </c>
      <c r="K17" s="70">
        <v>490000</v>
      </c>
      <c r="L17" s="70">
        <v>1600000</v>
      </c>
      <c r="M17" s="70">
        <v>972000</v>
      </c>
      <c r="N17" s="71">
        <v>995000</v>
      </c>
      <c r="O17" s="72">
        <v>2421000</v>
      </c>
      <c r="P17" s="73"/>
      <c r="Q17" s="141">
        <f t="shared" si="0"/>
        <v>16587000</v>
      </c>
    </row>
    <row r="18" spans="1:17" s="53" customFormat="1" ht="0.75" customHeight="1" hidden="1">
      <c r="A18" s="116" t="s">
        <v>42</v>
      </c>
      <c r="B18" s="117" t="s">
        <v>43</v>
      </c>
      <c r="C18" s="65"/>
      <c r="D18" s="102">
        <v>800000</v>
      </c>
      <c r="E18" s="70">
        <v>830000</v>
      </c>
      <c r="F18" s="70">
        <v>830000</v>
      </c>
      <c r="G18" s="70">
        <v>830000</v>
      </c>
      <c r="H18" s="70">
        <v>830000</v>
      </c>
      <c r="I18" s="70">
        <v>830000</v>
      </c>
      <c r="J18" s="70">
        <v>830000</v>
      </c>
      <c r="K18" s="70">
        <v>830000</v>
      </c>
      <c r="L18" s="70">
        <v>830000</v>
      </c>
      <c r="M18" s="70">
        <v>830000</v>
      </c>
      <c r="N18" s="71">
        <v>850000</v>
      </c>
      <c r="O18" s="72">
        <v>875750</v>
      </c>
      <c r="P18" s="73"/>
      <c r="Q18" s="141">
        <f t="shared" si="0"/>
        <v>9995750</v>
      </c>
    </row>
    <row r="19" spans="1:17" s="53" customFormat="1" ht="39" customHeight="1">
      <c r="A19" s="116" t="s">
        <v>44</v>
      </c>
      <c r="B19" s="115" t="s">
        <v>54</v>
      </c>
      <c r="C19" s="65"/>
      <c r="D19" s="100">
        <v>3000</v>
      </c>
      <c r="E19" s="62">
        <v>3000</v>
      </c>
      <c r="F19" s="62">
        <v>3000</v>
      </c>
      <c r="G19" s="62">
        <v>3000</v>
      </c>
      <c r="H19" s="62">
        <v>3000</v>
      </c>
      <c r="I19" s="62">
        <v>3000</v>
      </c>
      <c r="J19" s="62">
        <v>3000</v>
      </c>
      <c r="K19" s="62">
        <v>3000</v>
      </c>
      <c r="L19" s="62">
        <v>3000</v>
      </c>
      <c r="M19" s="62">
        <v>3000</v>
      </c>
      <c r="N19" s="66">
        <v>3900</v>
      </c>
      <c r="O19" s="64">
        <v>3087.4</v>
      </c>
      <c r="P19" s="67"/>
      <c r="Q19" s="141">
        <f t="shared" si="0"/>
        <v>36987.4</v>
      </c>
    </row>
    <row r="20" spans="1:17" s="51" customFormat="1" ht="21.75" customHeight="1">
      <c r="A20" s="116" t="s">
        <v>45</v>
      </c>
      <c r="B20" s="115" t="s">
        <v>46</v>
      </c>
      <c r="C20" s="61"/>
      <c r="D20" s="100">
        <v>5480</v>
      </c>
      <c r="E20" s="63">
        <v>10060</v>
      </c>
      <c r="F20" s="63">
        <v>6010</v>
      </c>
      <c r="G20" s="63">
        <v>6010</v>
      </c>
      <c r="H20" s="63">
        <v>6010</v>
      </c>
      <c r="I20" s="63">
        <v>6010</v>
      </c>
      <c r="J20" s="63">
        <v>6010</v>
      </c>
      <c r="K20" s="63">
        <v>6010</v>
      </c>
      <c r="L20" s="63">
        <v>6010</v>
      </c>
      <c r="M20" s="63">
        <v>6010</v>
      </c>
      <c r="N20" s="63">
        <v>6010</v>
      </c>
      <c r="O20" s="64">
        <v>6010</v>
      </c>
      <c r="P20" s="67">
        <f>SUM(G20:O20)</f>
        <v>54090</v>
      </c>
      <c r="Q20" s="141">
        <f t="shared" si="0"/>
        <v>75640</v>
      </c>
    </row>
    <row r="21" spans="1:17" s="51" customFormat="1" ht="21.75" customHeight="1">
      <c r="A21" s="116" t="s">
        <v>47</v>
      </c>
      <c r="B21" s="115" t="s">
        <v>48</v>
      </c>
      <c r="C21" s="61"/>
      <c r="D21" s="100">
        <v>5979.2</v>
      </c>
      <c r="E21" s="63">
        <v>5978.8</v>
      </c>
      <c r="F21" s="63">
        <v>5978.8</v>
      </c>
      <c r="G21" s="63">
        <v>5978.8</v>
      </c>
      <c r="H21" s="63">
        <v>5978.8</v>
      </c>
      <c r="I21" s="63">
        <v>5978.8</v>
      </c>
      <c r="J21" s="63">
        <v>5978.8</v>
      </c>
      <c r="K21" s="63">
        <v>5978.8</v>
      </c>
      <c r="L21" s="63">
        <v>5978.8</v>
      </c>
      <c r="M21" s="63">
        <v>5978.8</v>
      </c>
      <c r="N21" s="63">
        <v>5978.8</v>
      </c>
      <c r="O21" s="64">
        <v>5978.8</v>
      </c>
      <c r="P21" s="67">
        <f>SUM(G21:O21)</f>
        <v>53809.20000000001</v>
      </c>
      <c r="Q21" s="141">
        <f t="shared" si="0"/>
        <v>71746.00000000001</v>
      </c>
    </row>
    <row r="22" spans="1:17" s="51" customFormat="1" ht="24" customHeight="1" thickBot="1">
      <c r="A22" s="120" t="s">
        <v>45</v>
      </c>
      <c r="B22" s="118" t="s">
        <v>49</v>
      </c>
      <c r="C22" s="57"/>
      <c r="D22" s="103"/>
      <c r="E22" s="58"/>
      <c r="F22" s="58">
        <v>500</v>
      </c>
      <c r="G22" s="58">
        <v>500</v>
      </c>
      <c r="H22" s="58">
        <v>500</v>
      </c>
      <c r="I22" s="58">
        <v>1000</v>
      </c>
      <c r="J22" s="58">
        <v>500</v>
      </c>
      <c r="K22" s="58">
        <v>500</v>
      </c>
      <c r="L22" s="58">
        <v>1500</v>
      </c>
      <c r="M22" s="58">
        <v>2000</v>
      </c>
      <c r="N22" s="59">
        <v>4000</v>
      </c>
      <c r="O22" s="60">
        <v>6180.4</v>
      </c>
      <c r="P22" s="52">
        <f>SUM(G22:O22)</f>
        <v>16680.4</v>
      </c>
      <c r="Q22" s="142">
        <f t="shared" si="0"/>
        <v>17180.4</v>
      </c>
    </row>
    <row r="23" spans="1:17" s="53" customFormat="1" ht="18.75" customHeight="1" thickBot="1" thickTop="1">
      <c r="A23" s="212" t="s">
        <v>52</v>
      </c>
      <c r="B23" s="213"/>
      <c r="C23" s="54"/>
      <c r="D23" s="104">
        <f aca="true" t="shared" si="1" ref="D23:O23">D22+D21+D20+D19+D14+D13+D12+D11</f>
        <v>18834.8</v>
      </c>
      <c r="E23" s="55">
        <f t="shared" si="1"/>
        <v>24349.5</v>
      </c>
      <c r="F23" s="55">
        <f t="shared" si="1"/>
        <v>24950.6</v>
      </c>
      <c r="G23" s="55">
        <f t="shared" si="1"/>
        <v>19652.7</v>
      </c>
      <c r="H23" s="55">
        <f t="shared" si="1"/>
        <v>18974.2</v>
      </c>
      <c r="I23" s="55">
        <f t="shared" si="1"/>
        <v>23093.2</v>
      </c>
      <c r="J23" s="55">
        <f t="shared" si="1"/>
        <v>19125.2</v>
      </c>
      <c r="K23" s="55">
        <f t="shared" si="1"/>
        <v>18965.2</v>
      </c>
      <c r="L23" s="55">
        <f t="shared" si="1"/>
        <v>24451.2</v>
      </c>
      <c r="M23" s="55">
        <f t="shared" si="1"/>
        <v>21101.2</v>
      </c>
      <c r="N23" s="55">
        <f t="shared" si="1"/>
        <v>25644.2</v>
      </c>
      <c r="O23" s="56">
        <f t="shared" si="1"/>
        <v>27886.600000000002</v>
      </c>
      <c r="P23" s="52"/>
      <c r="Q23" s="208">
        <f>SUM(D23:O23)</f>
        <v>267028.60000000003</v>
      </c>
    </row>
    <row r="24" ht="12.75" thickTop="1"/>
  </sheetData>
  <mergeCells count="2">
    <mergeCell ref="A23:B23"/>
    <mergeCell ref="Q8:Q9"/>
  </mergeCells>
  <printOptions horizontalCentered="1"/>
  <pageMargins left="0" right="0" top="0.98425196850393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O20"/>
  <sheetViews>
    <sheetView workbookViewId="0" topLeftCell="A1">
      <selection activeCell="M3" sqref="M3"/>
    </sheetView>
  </sheetViews>
  <sheetFormatPr defaultColWidth="9.00390625" defaultRowHeight="12.75"/>
  <cols>
    <col min="1" max="1" width="4.875" style="3" customWidth="1"/>
    <col min="2" max="2" width="19.125" style="5" customWidth="1"/>
    <col min="3" max="4" width="9.25390625" style="1" customWidth="1"/>
    <col min="5" max="5" width="9.25390625" style="2" customWidth="1"/>
    <col min="6" max="6" width="9.25390625" style="1" customWidth="1"/>
    <col min="7" max="7" width="9.25390625" style="2" customWidth="1"/>
    <col min="8" max="14" width="9.25390625" style="4" customWidth="1"/>
    <col min="15" max="15" width="10.25390625" style="4" customWidth="1"/>
    <col min="16" max="16384" width="9.125" style="4" customWidth="1"/>
  </cols>
  <sheetData>
    <row r="1" ht="12.75">
      <c r="M1" s="18" t="s">
        <v>25</v>
      </c>
    </row>
    <row r="2" ht="12.75">
      <c r="M2" s="19" t="s">
        <v>73</v>
      </c>
    </row>
    <row r="3" ht="12.75">
      <c r="M3" s="19" t="s">
        <v>24</v>
      </c>
    </row>
    <row r="4" ht="12.75">
      <c r="M4" s="19" t="s">
        <v>72</v>
      </c>
    </row>
    <row r="5" ht="6.75" customHeight="1">
      <c r="F5" s="2"/>
    </row>
    <row r="6" spans="1:15" s="124" customFormat="1" ht="16.5">
      <c r="A6" s="121" t="s">
        <v>50</v>
      </c>
      <c r="B6" s="122"/>
      <c r="C6" s="122"/>
      <c r="D6" s="122"/>
      <c r="E6" s="122"/>
      <c r="F6" s="122"/>
      <c r="G6" s="122"/>
      <c r="H6" s="123"/>
      <c r="I6" s="123"/>
      <c r="J6" s="123"/>
      <c r="K6" s="123"/>
      <c r="L6" s="123"/>
      <c r="M6" s="123"/>
      <c r="N6" s="123"/>
      <c r="O6" s="123"/>
    </row>
    <row r="7" ht="18" customHeight="1" thickBot="1">
      <c r="O7" s="17" t="s">
        <v>23</v>
      </c>
    </row>
    <row r="8" spans="1:15" ht="18.75" customHeight="1" thickTop="1">
      <c r="A8" s="40"/>
      <c r="B8" s="144" t="s">
        <v>58</v>
      </c>
      <c r="C8" s="148" t="s">
        <v>60</v>
      </c>
      <c r="D8" s="37"/>
      <c r="E8" s="37"/>
      <c r="F8" s="35"/>
      <c r="G8" s="149"/>
      <c r="H8" s="36"/>
      <c r="I8" s="37"/>
      <c r="J8" s="37"/>
      <c r="K8" s="37"/>
      <c r="L8" s="38"/>
      <c r="M8" s="38"/>
      <c r="N8" s="38"/>
      <c r="O8" s="210" t="s">
        <v>55</v>
      </c>
    </row>
    <row r="9" spans="1:15" ht="30.75" customHeight="1" thickBot="1">
      <c r="A9" s="145" t="s">
        <v>14</v>
      </c>
      <c r="B9" s="143" t="s">
        <v>59</v>
      </c>
      <c r="C9" s="105" t="s">
        <v>2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7</v>
      </c>
      <c r="I9" s="41" t="s">
        <v>8</v>
      </c>
      <c r="J9" s="41" t="s">
        <v>9</v>
      </c>
      <c r="K9" s="41" t="s">
        <v>10</v>
      </c>
      <c r="L9" s="41" t="s">
        <v>11</v>
      </c>
      <c r="M9" s="41" t="s">
        <v>12</v>
      </c>
      <c r="N9" s="49" t="s">
        <v>13</v>
      </c>
      <c r="O9" s="211"/>
    </row>
    <row r="10" spans="1:15" s="6" customFormat="1" ht="10.5" customHeight="1" thickBot="1" thickTop="1">
      <c r="A10" s="10">
        <v>1</v>
      </c>
      <c r="B10" s="8">
        <v>2</v>
      </c>
      <c r="C10" s="10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50">
        <v>14</v>
      </c>
      <c r="O10" s="7">
        <v>15</v>
      </c>
    </row>
    <row r="11" spans="1:15" s="13" customFormat="1" ht="17.25" customHeight="1" thickTop="1">
      <c r="A11" s="111">
        <v>1</v>
      </c>
      <c r="B11" s="108" t="s">
        <v>0</v>
      </c>
      <c r="C11" s="131">
        <v>10229.3</v>
      </c>
      <c r="D11" s="132">
        <v>12166.4</v>
      </c>
      <c r="E11" s="132">
        <v>10648.8</v>
      </c>
      <c r="F11" s="132">
        <v>15628.5</v>
      </c>
      <c r="G11" s="132">
        <v>9363.4</v>
      </c>
      <c r="H11" s="132">
        <v>12434.9</v>
      </c>
      <c r="I11" s="132">
        <v>11022.6</v>
      </c>
      <c r="J11" s="132">
        <v>11046.8</v>
      </c>
      <c r="K11" s="132">
        <v>10896.1</v>
      </c>
      <c r="L11" s="132">
        <v>8739.8</v>
      </c>
      <c r="M11" s="132">
        <v>11344.5</v>
      </c>
      <c r="N11" s="132">
        <v>14522.8</v>
      </c>
      <c r="O11" s="137">
        <f>SUM(C11:N11)</f>
        <v>138043.90000000002</v>
      </c>
    </row>
    <row r="12" spans="1:15" s="13" customFormat="1" ht="17.25" customHeight="1">
      <c r="A12" s="112">
        <v>2</v>
      </c>
      <c r="B12" s="109" t="s">
        <v>15</v>
      </c>
      <c r="C12" s="133">
        <v>1011</v>
      </c>
      <c r="D12" s="134">
        <v>1093</v>
      </c>
      <c r="E12" s="134">
        <v>1140</v>
      </c>
      <c r="F12" s="134">
        <v>1316</v>
      </c>
      <c r="G12" s="134">
        <v>1452.4</v>
      </c>
      <c r="H12" s="134">
        <v>1515</v>
      </c>
      <c r="I12" s="134">
        <v>2235</v>
      </c>
      <c r="J12" s="134">
        <v>2860</v>
      </c>
      <c r="K12" s="134">
        <v>3975</v>
      </c>
      <c r="L12" s="134">
        <v>4700</v>
      </c>
      <c r="M12" s="134">
        <v>4403.5</v>
      </c>
      <c r="N12" s="134">
        <v>3822.3</v>
      </c>
      <c r="O12" s="138">
        <f aca="true" t="shared" si="0" ref="O12:O19">SUM(C12:N12)</f>
        <v>29523.2</v>
      </c>
    </row>
    <row r="13" spans="1:15" s="13" customFormat="1" ht="27" customHeight="1">
      <c r="A13" s="112">
        <v>3</v>
      </c>
      <c r="B13" s="109" t="s">
        <v>16</v>
      </c>
      <c r="C13" s="133">
        <v>4173</v>
      </c>
      <c r="D13" s="134">
        <v>3766.1</v>
      </c>
      <c r="E13" s="134">
        <v>3766.1</v>
      </c>
      <c r="F13" s="134">
        <v>3766.1</v>
      </c>
      <c r="G13" s="134">
        <v>3766.1</v>
      </c>
      <c r="H13" s="134">
        <v>3766.1</v>
      </c>
      <c r="I13" s="134">
        <v>3766.1</v>
      </c>
      <c r="J13" s="134">
        <v>3766.1</v>
      </c>
      <c r="K13" s="134">
        <v>3766.1</v>
      </c>
      <c r="L13" s="134">
        <v>3766.1</v>
      </c>
      <c r="M13" s="134">
        <v>3766.1</v>
      </c>
      <c r="N13" s="134">
        <v>3766.1</v>
      </c>
      <c r="O13" s="138">
        <f t="shared" si="0"/>
        <v>45600.09999999999</v>
      </c>
    </row>
    <row r="14" spans="1:15" s="13" customFormat="1" ht="28.5" customHeight="1">
      <c r="A14" s="112">
        <v>4</v>
      </c>
      <c r="B14" s="109" t="s">
        <v>17</v>
      </c>
      <c r="C14" s="133">
        <v>35</v>
      </c>
      <c r="D14" s="134">
        <v>23.9</v>
      </c>
      <c r="E14" s="134">
        <v>23.9</v>
      </c>
      <c r="F14" s="134">
        <v>23.9</v>
      </c>
      <c r="G14" s="134">
        <v>23.9</v>
      </c>
      <c r="H14" s="134">
        <v>24</v>
      </c>
      <c r="I14" s="134">
        <v>23.9</v>
      </c>
      <c r="J14" s="134">
        <v>24</v>
      </c>
      <c r="K14" s="134">
        <v>23.9</v>
      </c>
      <c r="L14" s="134">
        <v>24</v>
      </c>
      <c r="M14" s="134">
        <v>23.9</v>
      </c>
      <c r="N14" s="134">
        <v>24</v>
      </c>
      <c r="O14" s="138">
        <f t="shared" si="0"/>
        <v>298.3</v>
      </c>
    </row>
    <row r="15" spans="1:15" s="13" customFormat="1" ht="26.25" customHeight="1">
      <c r="A15" s="112">
        <v>5</v>
      </c>
      <c r="B15" s="109" t="s">
        <v>18</v>
      </c>
      <c r="C15" s="133">
        <v>3646.7</v>
      </c>
      <c r="D15" s="134">
        <v>3646.7</v>
      </c>
      <c r="E15" s="134">
        <v>5107.6</v>
      </c>
      <c r="F15" s="134">
        <v>4474.9</v>
      </c>
      <c r="G15" s="134">
        <v>3647.1</v>
      </c>
      <c r="H15" s="134">
        <v>3496.5</v>
      </c>
      <c r="I15" s="134">
        <v>3375.6</v>
      </c>
      <c r="J15" s="134">
        <v>3469.5</v>
      </c>
      <c r="K15" s="134">
        <v>3496.5</v>
      </c>
      <c r="L15" s="134">
        <v>3389.2</v>
      </c>
      <c r="M15" s="134">
        <v>3389.2</v>
      </c>
      <c r="N15" s="134">
        <v>3389.2</v>
      </c>
      <c r="O15" s="138">
        <f t="shared" si="0"/>
        <v>44528.69999999999</v>
      </c>
    </row>
    <row r="16" spans="1:15" s="13" customFormat="1" ht="28.5" customHeight="1">
      <c r="A16" s="112">
        <v>6</v>
      </c>
      <c r="B16" s="109" t="s">
        <v>19</v>
      </c>
      <c r="C16" s="133">
        <v>3429.7</v>
      </c>
      <c r="D16" s="134">
        <v>3417.8</v>
      </c>
      <c r="E16" s="134">
        <v>4959.5</v>
      </c>
      <c r="F16" s="134">
        <v>4278.7</v>
      </c>
      <c r="G16" s="134">
        <v>3734.9</v>
      </c>
      <c r="H16" s="134">
        <v>3174.1</v>
      </c>
      <c r="I16" s="134">
        <v>3089.1</v>
      </c>
      <c r="J16" s="134">
        <v>3160.4</v>
      </c>
      <c r="K16" s="134">
        <v>3442.2</v>
      </c>
      <c r="L16" s="134">
        <v>3376.7</v>
      </c>
      <c r="M16" s="134">
        <v>3355.4</v>
      </c>
      <c r="N16" s="134">
        <v>3073.2</v>
      </c>
      <c r="O16" s="138">
        <f t="shared" si="0"/>
        <v>42491.7</v>
      </c>
    </row>
    <row r="17" spans="1:15" s="13" customFormat="1" ht="51.75" customHeight="1">
      <c r="A17" s="112">
        <v>7</v>
      </c>
      <c r="B17" s="109" t="s">
        <v>21</v>
      </c>
      <c r="C17" s="133">
        <v>92.6</v>
      </c>
      <c r="D17" s="134">
        <v>85.6</v>
      </c>
      <c r="E17" s="134">
        <v>141.6</v>
      </c>
      <c r="F17" s="134">
        <v>85.7</v>
      </c>
      <c r="G17" s="134">
        <v>85.6</v>
      </c>
      <c r="H17" s="134">
        <v>85.7</v>
      </c>
      <c r="I17" s="134">
        <v>190.6</v>
      </c>
      <c r="J17" s="134">
        <v>190.6</v>
      </c>
      <c r="K17" s="134">
        <v>85.6</v>
      </c>
      <c r="L17" s="134">
        <v>85.6</v>
      </c>
      <c r="M17" s="134">
        <v>85.6</v>
      </c>
      <c r="N17" s="134">
        <v>85.7</v>
      </c>
      <c r="O17" s="138">
        <f t="shared" si="0"/>
        <v>1300.4999999999998</v>
      </c>
    </row>
    <row r="18" spans="1:15" s="13" customFormat="1" ht="30.75" customHeight="1">
      <c r="A18" s="112">
        <v>8</v>
      </c>
      <c r="B18" s="109" t="s">
        <v>20</v>
      </c>
      <c r="C18" s="133">
        <v>25.6</v>
      </c>
      <c r="D18" s="134">
        <v>25.6</v>
      </c>
      <c r="E18" s="134">
        <v>46.5</v>
      </c>
      <c r="F18" s="134">
        <v>25.6</v>
      </c>
      <c r="G18" s="134">
        <v>25.6</v>
      </c>
      <c r="H18" s="134">
        <v>25.6</v>
      </c>
      <c r="I18" s="134">
        <v>25.6</v>
      </c>
      <c r="J18" s="134">
        <v>25.6</v>
      </c>
      <c r="K18" s="134">
        <v>25.6</v>
      </c>
      <c r="L18" s="134">
        <v>25.6</v>
      </c>
      <c r="M18" s="134">
        <v>25.6</v>
      </c>
      <c r="N18" s="134">
        <v>25.6</v>
      </c>
      <c r="O18" s="138">
        <f t="shared" si="0"/>
        <v>328.1</v>
      </c>
    </row>
    <row r="19" spans="1:15" s="13" customFormat="1" ht="39" customHeight="1" thickBot="1">
      <c r="A19" s="113">
        <v>9</v>
      </c>
      <c r="B19" s="110" t="s">
        <v>22</v>
      </c>
      <c r="C19" s="135">
        <v>434.6</v>
      </c>
      <c r="D19" s="136">
        <v>434.7</v>
      </c>
      <c r="E19" s="136">
        <v>474.6</v>
      </c>
      <c r="F19" s="136">
        <v>434.7</v>
      </c>
      <c r="G19" s="136">
        <v>434.6</v>
      </c>
      <c r="H19" s="136">
        <v>434.7</v>
      </c>
      <c r="I19" s="136">
        <v>434.6</v>
      </c>
      <c r="J19" s="136">
        <v>434.6</v>
      </c>
      <c r="K19" s="136">
        <v>434.6</v>
      </c>
      <c r="L19" s="136">
        <v>434.6</v>
      </c>
      <c r="M19" s="136">
        <v>434.6</v>
      </c>
      <c r="N19" s="136">
        <v>434.6</v>
      </c>
      <c r="O19" s="139">
        <f t="shared" si="0"/>
        <v>5255.500000000001</v>
      </c>
    </row>
    <row r="20" spans="1:15" s="9" customFormat="1" ht="22.5" customHeight="1" thickBot="1" thickTop="1">
      <c r="A20" s="14"/>
      <c r="B20" s="15" t="s">
        <v>1</v>
      </c>
      <c r="C20" s="107">
        <f aca="true" t="shared" si="1" ref="C20:O20">SUM(C11:C19)</f>
        <v>23077.499999999996</v>
      </c>
      <c r="D20" s="16">
        <f t="shared" si="1"/>
        <v>24659.8</v>
      </c>
      <c r="E20" s="16">
        <f t="shared" si="1"/>
        <v>26308.6</v>
      </c>
      <c r="F20" s="16">
        <f t="shared" si="1"/>
        <v>30034.100000000002</v>
      </c>
      <c r="G20" s="16">
        <f t="shared" si="1"/>
        <v>22533.599999999995</v>
      </c>
      <c r="H20" s="16">
        <f t="shared" si="1"/>
        <v>24956.6</v>
      </c>
      <c r="I20" s="16">
        <f t="shared" si="1"/>
        <v>24163.099999999995</v>
      </c>
      <c r="J20" s="16">
        <f t="shared" si="1"/>
        <v>24977.599999999995</v>
      </c>
      <c r="K20" s="16">
        <f t="shared" si="1"/>
        <v>26145.6</v>
      </c>
      <c r="L20" s="16">
        <f t="shared" si="1"/>
        <v>24541.599999999995</v>
      </c>
      <c r="M20" s="16">
        <f t="shared" si="1"/>
        <v>26828.399999999998</v>
      </c>
      <c r="N20" s="16">
        <f t="shared" si="1"/>
        <v>29143.499999999996</v>
      </c>
      <c r="O20" s="209">
        <f t="shared" si="1"/>
        <v>307369.99999999994</v>
      </c>
    </row>
    <row r="21" ht="13.5" thickTop="1"/>
  </sheetData>
  <mergeCells count="1">
    <mergeCell ref="O8:O9"/>
  </mergeCells>
  <printOptions horizontalCentered="1"/>
  <pageMargins left="0" right="0" top="0.984251968503937" bottom="0.3937007874015748" header="0.5118110236220472" footer="0"/>
  <pageSetup firstPageNumber="3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W17"/>
  <sheetViews>
    <sheetView tabSelected="1" workbookViewId="0" topLeftCell="E1">
      <selection activeCell="N4" sqref="N4"/>
    </sheetView>
  </sheetViews>
  <sheetFormatPr defaultColWidth="9.125" defaultRowHeight="12.75"/>
  <cols>
    <col min="1" max="1" width="4.625" style="4" customWidth="1"/>
    <col min="2" max="2" width="10.625" style="20" customWidth="1"/>
    <col min="3" max="3" width="8.625" style="20" customWidth="1"/>
    <col min="4" max="4" width="9.125" style="21" customWidth="1"/>
    <col min="5" max="8" width="9.125" style="4" customWidth="1"/>
    <col min="9" max="9" width="9.125" style="9" customWidth="1"/>
    <col min="10" max="10" width="9.625" style="4" bestFit="1" customWidth="1"/>
    <col min="11" max="11" width="9.125" style="9" customWidth="1"/>
    <col min="12" max="16384" width="9.125" style="4" customWidth="1"/>
  </cols>
  <sheetData>
    <row r="1" ht="12.75">
      <c r="N1" s="18" t="s">
        <v>64</v>
      </c>
    </row>
    <row r="2" ht="12.75">
      <c r="N2" s="19" t="s">
        <v>73</v>
      </c>
    </row>
    <row r="3" ht="12.75">
      <c r="N3" s="19" t="s">
        <v>24</v>
      </c>
    </row>
    <row r="4" ht="12.75">
      <c r="N4" s="19" t="s">
        <v>72</v>
      </c>
    </row>
    <row r="5" spans="1:16" s="160" customFormat="1" ht="16.5">
      <c r="A5" s="161" t="s">
        <v>71</v>
      </c>
      <c r="B5" s="162"/>
      <c r="C5" s="162"/>
      <c r="D5" s="123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ht="13.5" thickBot="1">
      <c r="P6" s="146" t="s">
        <v>23</v>
      </c>
    </row>
    <row r="7" spans="1:16" s="147" customFormat="1" ht="16.5" customHeight="1" thickTop="1">
      <c r="A7" s="152"/>
      <c r="B7" s="144"/>
      <c r="C7" s="165"/>
      <c r="D7" s="78" t="s">
        <v>60</v>
      </c>
      <c r="E7" s="37"/>
      <c r="F7" s="37"/>
      <c r="G7" s="35"/>
      <c r="H7" s="149"/>
      <c r="I7" s="36"/>
      <c r="J7" s="37"/>
      <c r="K7" s="37"/>
      <c r="L7" s="37"/>
      <c r="M7" s="38"/>
      <c r="N7" s="38"/>
      <c r="O7" s="38"/>
      <c r="P7" s="210" t="s">
        <v>55</v>
      </c>
    </row>
    <row r="8" spans="1:16" s="147" customFormat="1" ht="19.5" customHeight="1" thickBot="1">
      <c r="A8" s="153" t="s">
        <v>14</v>
      </c>
      <c r="B8" s="143" t="s">
        <v>63</v>
      </c>
      <c r="C8" s="166"/>
      <c r="D8" s="154" t="s">
        <v>2</v>
      </c>
      <c r="E8" s="41" t="s">
        <v>3</v>
      </c>
      <c r="F8" s="41" t="s">
        <v>4</v>
      </c>
      <c r="G8" s="41" t="s">
        <v>5</v>
      </c>
      <c r="H8" s="41" t="s">
        <v>6</v>
      </c>
      <c r="I8" s="41" t="s">
        <v>7</v>
      </c>
      <c r="J8" s="41" t="s">
        <v>8</v>
      </c>
      <c r="K8" s="41" t="s">
        <v>9</v>
      </c>
      <c r="L8" s="41" t="s">
        <v>10</v>
      </c>
      <c r="M8" s="41" t="s">
        <v>11</v>
      </c>
      <c r="N8" s="41" t="s">
        <v>12</v>
      </c>
      <c r="O8" s="49" t="s">
        <v>13</v>
      </c>
      <c r="P8" s="211"/>
    </row>
    <row r="9" spans="1:16" s="151" customFormat="1" ht="12.75" thickBot="1" thickTop="1">
      <c r="A9" s="150">
        <v>1</v>
      </c>
      <c r="B9" s="163">
        <v>2</v>
      </c>
      <c r="C9" s="167"/>
      <c r="D9" s="12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50">
        <v>14</v>
      </c>
      <c r="P9" s="7">
        <v>15</v>
      </c>
    </row>
    <row r="10" spans="1:16" s="147" customFormat="1" ht="25.5" customHeight="1" thickTop="1">
      <c r="A10" s="184">
        <v>1</v>
      </c>
      <c r="B10" s="185" t="s">
        <v>61</v>
      </c>
      <c r="C10" s="186"/>
      <c r="D10" s="187">
        <v>18834.8</v>
      </c>
      <c r="E10" s="188">
        <v>24349.5</v>
      </c>
      <c r="F10" s="188">
        <v>24950.6</v>
      </c>
      <c r="G10" s="188">
        <v>19652.7</v>
      </c>
      <c r="H10" s="188">
        <v>18974.2</v>
      </c>
      <c r="I10" s="188">
        <v>23093.2</v>
      </c>
      <c r="J10" s="188">
        <v>19125.2</v>
      </c>
      <c r="K10" s="188">
        <v>18965.2</v>
      </c>
      <c r="L10" s="188">
        <v>24451.2</v>
      </c>
      <c r="M10" s="188">
        <v>21101.2</v>
      </c>
      <c r="N10" s="188">
        <v>25644.2</v>
      </c>
      <c r="O10" s="189">
        <v>27886.6</v>
      </c>
      <c r="P10" s="190">
        <f>SUM(D10:O10)</f>
        <v>267028.60000000003</v>
      </c>
    </row>
    <row r="11" spans="1:16" s="147" customFormat="1" ht="32.25" customHeight="1" thickBot="1">
      <c r="A11" s="198">
        <v>2</v>
      </c>
      <c r="B11" s="199" t="s">
        <v>62</v>
      </c>
      <c r="C11" s="200"/>
      <c r="D11" s="201">
        <v>23077.5</v>
      </c>
      <c r="E11" s="202">
        <v>24659.8</v>
      </c>
      <c r="F11" s="202">
        <v>26308.6</v>
      </c>
      <c r="G11" s="202">
        <v>30034.1</v>
      </c>
      <c r="H11" s="202">
        <v>22533.6</v>
      </c>
      <c r="I11" s="202">
        <v>24956.6</v>
      </c>
      <c r="J11" s="202">
        <v>24163.1</v>
      </c>
      <c r="K11" s="202">
        <v>24977.6</v>
      </c>
      <c r="L11" s="202">
        <v>26145.6</v>
      </c>
      <c r="M11" s="202">
        <v>24541.6</v>
      </c>
      <c r="N11" s="202">
        <v>26828.4</v>
      </c>
      <c r="O11" s="203">
        <v>29143.5</v>
      </c>
      <c r="P11" s="204">
        <f>SUM(D11:O11)</f>
        <v>307370.00000000006</v>
      </c>
    </row>
    <row r="12" spans="1:16" s="147" customFormat="1" ht="32.25" customHeight="1" thickTop="1">
      <c r="A12" s="191">
        <v>3</v>
      </c>
      <c r="B12" s="192" t="s">
        <v>65</v>
      </c>
      <c r="C12" s="193"/>
      <c r="D12" s="194">
        <f>D10-D11</f>
        <v>-4242.700000000001</v>
      </c>
      <c r="E12" s="195">
        <f aca="true" t="shared" si="0" ref="E12:P12">E10-E11</f>
        <v>-310.2999999999993</v>
      </c>
      <c r="F12" s="195">
        <f t="shared" si="0"/>
        <v>-1358</v>
      </c>
      <c r="G12" s="195">
        <f t="shared" si="0"/>
        <v>-10381.399999999998</v>
      </c>
      <c r="H12" s="195">
        <f t="shared" si="0"/>
        <v>-3559.399999999998</v>
      </c>
      <c r="I12" s="195">
        <f t="shared" si="0"/>
        <v>-1863.3999999999978</v>
      </c>
      <c r="J12" s="195">
        <f t="shared" si="0"/>
        <v>-5037.899999999998</v>
      </c>
      <c r="K12" s="195">
        <f t="shared" si="0"/>
        <v>-6012.399999999998</v>
      </c>
      <c r="L12" s="195">
        <f t="shared" si="0"/>
        <v>-1694.3999999999978</v>
      </c>
      <c r="M12" s="195">
        <f t="shared" si="0"/>
        <v>-3440.399999999998</v>
      </c>
      <c r="N12" s="195">
        <f t="shared" si="0"/>
        <v>-1184.2000000000007</v>
      </c>
      <c r="O12" s="196">
        <f t="shared" si="0"/>
        <v>-1256.9000000000015</v>
      </c>
      <c r="P12" s="197">
        <f t="shared" si="0"/>
        <v>-40341.40000000002</v>
      </c>
    </row>
    <row r="13" spans="1:16" s="147" customFormat="1" ht="40.5" customHeight="1" hidden="1">
      <c r="A13" s="157">
        <v>4</v>
      </c>
      <c r="B13" s="164" t="s">
        <v>69</v>
      </c>
      <c r="C13" s="168"/>
      <c r="D13" s="155">
        <f>D12</f>
        <v>-4242.700000000001</v>
      </c>
      <c r="E13" s="156">
        <f>D12+E12</f>
        <v>-4553</v>
      </c>
      <c r="F13" s="156">
        <f>E13+F12</f>
        <v>-5911</v>
      </c>
      <c r="G13" s="156">
        <f aca="true" t="shared" si="1" ref="G13:O13">F13+G12</f>
        <v>-16292.399999999998</v>
      </c>
      <c r="H13" s="156">
        <f t="shared" si="1"/>
        <v>-19851.799999999996</v>
      </c>
      <c r="I13" s="156">
        <f t="shared" si="1"/>
        <v>-21715.199999999993</v>
      </c>
      <c r="J13" s="156">
        <f t="shared" si="1"/>
        <v>-26753.09999999999</v>
      </c>
      <c r="K13" s="156">
        <f t="shared" si="1"/>
        <v>-32765.49999999999</v>
      </c>
      <c r="L13" s="156">
        <f t="shared" si="1"/>
        <v>-34459.89999999999</v>
      </c>
      <c r="M13" s="156">
        <f t="shared" si="1"/>
        <v>-37900.29999999999</v>
      </c>
      <c r="N13" s="156">
        <f t="shared" si="1"/>
        <v>-39084.499999999985</v>
      </c>
      <c r="O13" s="158">
        <f t="shared" si="1"/>
        <v>-40341.39999999999</v>
      </c>
      <c r="P13" s="182"/>
    </row>
    <row r="14" spans="1:16" s="147" customFormat="1" ht="27.75" customHeight="1">
      <c r="A14" s="157">
        <v>4</v>
      </c>
      <c r="B14" s="164" t="s">
        <v>67</v>
      </c>
      <c r="C14" s="168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8"/>
      <c r="P14" s="159">
        <f>SUM(P15:P17)</f>
        <v>40341.399999999994</v>
      </c>
    </row>
    <row r="15" spans="1:16" s="176" customFormat="1" ht="40.5" customHeight="1">
      <c r="A15" s="169"/>
      <c r="B15" s="170" t="s">
        <v>70</v>
      </c>
      <c r="C15" s="207"/>
      <c r="D15" s="171"/>
      <c r="E15" s="172"/>
      <c r="F15" s="172">
        <v>-3203.3</v>
      </c>
      <c r="G15" s="172"/>
      <c r="H15" s="172"/>
      <c r="I15" s="172">
        <v>-3203.3</v>
      </c>
      <c r="J15" s="172"/>
      <c r="K15" s="172"/>
      <c r="L15" s="172">
        <v>-3203.3</v>
      </c>
      <c r="M15" s="172"/>
      <c r="N15" s="172"/>
      <c r="O15" s="173">
        <v>-3203.3</v>
      </c>
      <c r="P15" s="174">
        <f>SUM(F15:O15)</f>
        <v>-12813.2</v>
      </c>
    </row>
    <row r="16" spans="1:127" s="176" customFormat="1" ht="38.25" customHeight="1">
      <c r="A16" s="169"/>
      <c r="B16" s="170" t="s">
        <v>66</v>
      </c>
      <c r="C16" s="205">
        <v>28154.6</v>
      </c>
      <c r="D16" s="171">
        <f>C16+D12</f>
        <v>23911.899999999998</v>
      </c>
      <c r="E16" s="172">
        <f>D16+E12</f>
        <v>23601.6</v>
      </c>
      <c r="F16" s="172">
        <f>E16+F15+F12</f>
        <v>19040.3</v>
      </c>
      <c r="G16" s="172">
        <f>F16+G12</f>
        <v>8658.900000000001</v>
      </c>
      <c r="H16" s="172">
        <f>G16+H12</f>
        <v>5099.500000000004</v>
      </c>
      <c r="I16" s="172">
        <f>H16+I12+I15</f>
        <v>32.80000000000564</v>
      </c>
      <c r="J16" s="172">
        <f>I16+J12</f>
        <v>-5005.099999999992</v>
      </c>
      <c r="K16" s="172"/>
      <c r="L16" s="172"/>
      <c r="M16" s="172"/>
      <c r="N16" s="172"/>
      <c r="O16" s="173"/>
      <c r="P16" s="174">
        <f>C16</f>
        <v>28154.6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</row>
    <row r="17" spans="1:127" s="176" customFormat="1" ht="39.75" customHeight="1" thickBot="1">
      <c r="A17" s="177"/>
      <c r="B17" s="178" t="s">
        <v>68</v>
      </c>
      <c r="C17" s="206">
        <v>25000</v>
      </c>
      <c r="D17" s="179"/>
      <c r="E17" s="180"/>
      <c r="F17" s="180"/>
      <c r="G17" s="180"/>
      <c r="H17" s="180"/>
      <c r="I17" s="180"/>
      <c r="J17" s="180">
        <f>I16+C17+J12</f>
        <v>19994.90000000001</v>
      </c>
      <c r="K17" s="180">
        <f>J17+K12</f>
        <v>13982.500000000011</v>
      </c>
      <c r="L17" s="180">
        <f>K17+L15+L12</f>
        <v>9084.800000000014</v>
      </c>
      <c r="M17" s="180">
        <f>L17+M12</f>
        <v>5644.400000000016</v>
      </c>
      <c r="N17" s="180">
        <f>M17+N12</f>
        <v>4460.200000000015</v>
      </c>
      <c r="O17" s="183">
        <f>N17+O15+O12</f>
        <v>1.3642420526593924E-11</v>
      </c>
      <c r="P17" s="181">
        <f>C17</f>
        <v>25000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</row>
    <row r="18" ht="13.5" thickTop="1"/>
  </sheetData>
  <mergeCells count="1">
    <mergeCell ref="P7:P8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Liwak</cp:lastModifiedBy>
  <cp:lastPrinted>2006-02-10T12:49:57Z</cp:lastPrinted>
  <dcterms:created xsi:type="dcterms:W3CDTF">2000-07-31T07:09:50Z</dcterms:created>
  <dcterms:modified xsi:type="dcterms:W3CDTF">2006-02-13T12:55:52Z</dcterms:modified>
  <cp:category/>
  <cp:version/>
  <cp:contentType/>
  <cp:contentStatus/>
</cp:coreProperties>
</file>