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60" windowWidth="12300" windowHeight="6495" activeTab="0"/>
  </bookViews>
  <sheets>
    <sheet name="zał 14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<sst xmlns="http://schemas.openxmlformats.org/spreadsheetml/2006/main" count="107" uniqueCount="78">
  <si>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Załącznik nr 14 do Uchwały</t>
  </si>
  <si>
    <t>Rady Miejskiej w Koszalinie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</si>
  <si>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</si>
  <si>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</si>
  <si>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>w złotych</t>
  </si>
  <si>
    <t xml:space="preserve">Dział Rozdz. </t>
  </si>
  <si>
    <t>Wyszczególnienie</t>
  </si>
  <si>
    <t>OGÓŁEM</t>
  </si>
  <si>
    <t>GMINA</t>
  </si>
  <si>
    <t>POWIAT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</si>
  <si>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</si>
  <si>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</si>
  <si>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</si>
  <si>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TURYSTYKA</t>
  </si>
  <si>
    <t>Zadania z zakresu upowszechniania turystyki</t>
  </si>
  <si>
    <t>Dotacja celowa z budżetu na finansowanie lub dofinansowanie zadań zleconych do realizacji stowarzyszeniom</t>
  </si>
  <si>
    <t>GOSPODARKA MIESZKANIOWA</t>
  </si>
  <si>
    <t>Zakłady gospodarki mieszkaniowej</t>
  </si>
  <si>
    <t>Dotacja przedmiotowa z budżetu dla zakładu budżetowego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</si>
  <si>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</si>
  <si>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</si>
  <si>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</si>
  <si>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Pozostała działalność</t>
  </si>
  <si>
    <t>Dotacja celowa z budżetu na finansowanie lub dofinansowanie zadań zleconych do realizacji fundacjom</t>
  </si>
  <si>
    <t>BEZPIECZEŃSTWO PUBLICZNE I OCHRONA PRZECIWPOŻAROWA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</si>
  <si>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</si>
  <si>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</si>
  <si>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</si>
  <si>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</si>
  <si>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</si>
  <si>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</si>
  <si>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</si>
  <si>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</si>
  <si>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</si>
  <si>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Licea ogólnokształcące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</si>
  <si>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</si>
  <si>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</si>
  <si>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</si>
  <si>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</si>
  <si>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OCHRONA ZDROWIA</t>
  </si>
  <si>
    <t>Szpitale ogólne</t>
  </si>
  <si>
    <t>Dotacje celowe przekazane do samorządu województwa na zadania bieżące realizowane na podstawie porozumień między j.s.t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</si>
  <si>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</si>
  <si>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</si>
  <si>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</si>
  <si>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</si>
  <si>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</si>
  <si>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</si>
  <si>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</si>
  <si>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</si>
  <si>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</si>
  <si>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</si>
  <si>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</si>
  <si>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Dotacja podmiotowa z budżetu dla zakładu budżetowego</t>
  </si>
  <si>
    <t>Rehabilitacja zawodowa i społeczna osób niepełnosprawnych</t>
  </si>
  <si>
    <t>Dotacja podmiotowa z budżetu dla jednostek niezaliczanych do sektora finansów publicznych</t>
  </si>
  <si>
    <t>EDUKACYJNA OPIEKA WYCHOWAWCZA</t>
  </si>
  <si>
    <t>Ośrodki rewalidacyjno - wychowawcze</t>
  </si>
  <si>
    <t>Dotacja podmiotowa dla niepublicznej jednostki systemu oświaty</t>
  </si>
  <si>
    <t>KULTURA I OCHRONA DZIEDZICTWA NARODOWEGO</t>
  </si>
  <si>
    <t>Pozostałe działania z zakresu kultury</t>
  </si>
  <si>
    <t xml:space="preserve">Teatry </t>
  </si>
  <si>
    <t>Dotacja podmiotowa z budżetu dla samorządowej instytucji kultury</t>
  </si>
  <si>
    <t>Filharmonie, orkiestry, chóry i kapele</t>
  </si>
  <si>
    <t>Domy i ośrodki kultury, świetlice, kluby</t>
  </si>
  <si>
    <t>Biblioteki</t>
  </si>
  <si>
    <t>Muzea</t>
  </si>
  <si>
    <t>Dotacje celowe z budżetu na finansowanie lub dofinansowanie kosztów realizacji inwestycji i zakupów inwestycyjnych innych jednostek sektora finansów publicznych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</si>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</sst>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0"/>
    </font>
    <font>
      <sz val="11"/>
      <name val="Times New Roman CE"/>
      <family val="1"/>
    </font>
    <font>
      <sz val="11"/>
      <name val="Arial CE"/>
      <family val="0"/>
    </font>
    <font>
      <i/>
      <sz val="9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sz val="12"/>
      <color indexed="10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7" fillId="0" borderId="0" xfId="17" applyFont="1" applyAlignment="1">
      <alignment vertical="center"/>
      <protection/>
    </xf>
    <xf numFmtId="0" fontId="4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17" applyFont="1" applyAlignment="1">
      <alignment horizontal="centerContinuous" vertical="center" wrapText="1"/>
      <protection/>
    </xf>
    <xf numFmtId="0" fontId="8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1" fillId="0" borderId="3" xfId="17" applyFont="1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wrapText="1"/>
      <protection/>
    </xf>
    <xf numFmtId="0" fontId="11" fillId="0" borderId="5" xfId="17" applyFont="1" applyBorder="1" applyAlignment="1">
      <alignment horizontal="center" vertical="center" wrapText="1"/>
      <protection/>
    </xf>
    <xf numFmtId="1" fontId="12" fillId="0" borderId="6" xfId="17" applyNumberFormat="1" applyFont="1" applyBorder="1" applyAlignment="1">
      <alignment horizontal="center" vertical="center" wrapText="1"/>
      <protection/>
    </xf>
    <xf numFmtId="1" fontId="12" fillId="0" borderId="7" xfId="17" applyNumberFormat="1" applyFont="1" applyBorder="1" applyAlignment="1">
      <alignment horizontal="center" vertical="center" wrapText="1"/>
      <protection/>
    </xf>
    <xf numFmtId="1" fontId="12" fillId="0" borderId="8" xfId="17" applyNumberFormat="1" applyFont="1" applyBorder="1" applyAlignment="1">
      <alignment horizontal="center" vertical="center" wrapText="1"/>
      <protection/>
    </xf>
    <xf numFmtId="1" fontId="12" fillId="0" borderId="9" xfId="17" applyNumberFormat="1" applyFont="1" applyBorder="1" applyAlignment="1">
      <alignment horizontal="center" vertical="center" wrapText="1"/>
      <protection/>
    </xf>
    <xf numFmtId="1" fontId="12" fillId="0" borderId="10" xfId="17" applyNumberFormat="1" applyFont="1" applyBorder="1" applyAlignment="1">
      <alignment horizontal="center" vertical="center" wrapText="1"/>
      <protection/>
    </xf>
    <xf numFmtId="0" fontId="13" fillId="0" borderId="0" xfId="17" applyFont="1">
      <alignment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left" vertical="center" wrapText="1"/>
      <protection/>
    </xf>
    <xf numFmtId="3" fontId="9" fillId="0" borderId="13" xfId="17" applyNumberFormat="1" applyFont="1" applyBorder="1" applyAlignment="1">
      <alignment horizontal="right" vertical="center"/>
      <protection/>
    </xf>
    <xf numFmtId="3" fontId="9" fillId="0" borderId="14" xfId="17" applyNumberFormat="1" applyFont="1" applyBorder="1" applyAlignment="1">
      <alignment horizontal="right" vertical="center"/>
      <protection/>
    </xf>
    <xf numFmtId="3" fontId="9" fillId="0" borderId="15" xfId="17" applyNumberFormat="1" applyFont="1" applyBorder="1" applyAlignment="1">
      <alignment horizontal="center" vertical="center"/>
      <protection/>
    </xf>
    <xf numFmtId="0" fontId="9" fillId="0" borderId="0" xfId="17" applyFont="1" applyAlignment="1">
      <alignment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9" fillId="0" borderId="7" xfId="17" applyFont="1" applyBorder="1" applyAlignment="1">
      <alignment horizontal="left" vertical="center" wrapText="1"/>
      <protection/>
    </xf>
    <xf numFmtId="3" fontId="9" fillId="0" borderId="8" xfId="17" applyNumberFormat="1" applyFont="1" applyBorder="1" applyAlignment="1">
      <alignment horizontal="right" vertical="center"/>
      <protection/>
    </xf>
    <xf numFmtId="3" fontId="9" fillId="0" borderId="9" xfId="17" applyNumberFormat="1" applyFont="1" applyBorder="1" applyAlignment="1">
      <alignment horizontal="right" vertical="center"/>
      <protection/>
    </xf>
    <xf numFmtId="3" fontId="9" fillId="0" borderId="10" xfId="17" applyNumberFormat="1" applyFont="1" applyBorder="1" applyAlignment="1">
      <alignment horizontal="center" vertical="center"/>
      <protection/>
    </xf>
    <xf numFmtId="0" fontId="14" fillId="0" borderId="6" xfId="17" applyFont="1" applyBorder="1" applyAlignment="1">
      <alignment horizontal="center" vertical="center"/>
      <protection/>
    </xf>
    <xf numFmtId="0" fontId="14" fillId="0" borderId="7" xfId="17" applyFont="1" applyBorder="1" applyAlignment="1">
      <alignment horizontal="left" vertical="center" wrapText="1"/>
      <protection/>
    </xf>
    <xf numFmtId="3" fontId="14" fillId="0" borderId="8" xfId="17" applyNumberFormat="1" applyFont="1" applyBorder="1" applyAlignment="1">
      <alignment horizontal="right" vertical="center"/>
      <protection/>
    </xf>
    <xf numFmtId="3" fontId="14" fillId="0" borderId="9" xfId="17" applyNumberFormat="1" applyFont="1" applyBorder="1" applyAlignment="1">
      <alignment horizontal="right" vertical="center"/>
      <protection/>
    </xf>
    <xf numFmtId="3" fontId="3" fillId="0" borderId="10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left" vertical="center" wrapText="1"/>
      <protection/>
    </xf>
    <xf numFmtId="3" fontId="9" fillId="0" borderId="3" xfId="17" applyNumberFormat="1" applyFont="1" applyBorder="1" applyAlignment="1">
      <alignment horizontal="right" vertic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3" fontId="9" fillId="0" borderId="5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/>
      <protection/>
    </xf>
    <xf numFmtId="0" fontId="14" fillId="0" borderId="17" xfId="17" applyFont="1" applyBorder="1" applyAlignment="1">
      <alignment horizontal="left" vertical="center" wrapText="1"/>
      <protection/>
    </xf>
    <xf numFmtId="3" fontId="14" fillId="0" borderId="18" xfId="17" applyNumberFormat="1" applyFont="1" applyBorder="1" applyAlignment="1">
      <alignment horizontal="right" vertical="center"/>
      <protection/>
    </xf>
    <xf numFmtId="3" fontId="14" fillId="0" borderId="19" xfId="17" applyNumberFormat="1" applyFont="1" applyBorder="1" applyAlignment="1">
      <alignment horizontal="right" vertical="center"/>
      <protection/>
    </xf>
    <xf numFmtId="3" fontId="15" fillId="0" borderId="20" xfId="17" applyNumberFormat="1" applyFont="1" applyBorder="1" applyAlignment="1">
      <alignment horizontal="center" vertical="center"/>
      <protection/>
    </xf>
    <xf numFmtId="0" fontId="13" fillId="0" borderId="0" xfId="17" applyFont="1" applyAlignment="1">
      <alignment vertical="center"/>
      <protection/>
    </xf>
    <xf numFmtId="3" fontId="9" fillId="0" borderId="11" xfId="17" applyNumberFormat="1" applyFont="1" applyBorder="1" applyAlignment="1">
      <alignment horizontal="right" vertical="center"/>
      <protection/>
    </xf>
    <xf numFmtId="3" fontId="9" fillId="0" borderId="21" xfId="17" applyNumberFormat="1" applyFont="1" applyBorder="1" applyAlignment="1">
      <alignment horizontal="center" vertical="center"/>
      <protection/>
    </xf>
    <xf numFmtId="3" fontId="9" fillId="0" borderId="1" xfId="17" applyNumberFormat="1" applyFont="1" applyBorder="1" applyAlignment="1">
      <alignment horizontal="right" vertical="center"/>
      <protection/>
    </xf>
    <xf numFmtId="3" fontId="9" fillId="0" borderId="22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3" fontId="14" fillId="0" borderId="16" xfId="17" applyNumberFormat="1" applyFont="1" applyBorder="1" applyAlignment="1">
      <alignment horizontal="right" vertical="center"/>
      <protection/>
    </xf>
    <xf numFmtId="3" fontId="15" fillId="0" borderId="23" xfId="17" applyNumberFormat="1" applyFont="1" applyBorder="1" applyAlignment="1">
      <alignment horizontal="center" vertical="center"/>
      <protection/>
    </xf>
    <xf numFmtId="0" fontId="9" fillId="0" borderId="12" xfId="17" applyFont="1" applyBorder="1" applyAlignment="1">
      <alignment vertical="center" wrapText="1"/>
      <protection/>
    </xf>
    <xf numFmtId="3" fontId="9" fillId="0" borderId="13" xfId="17" applyNumberFormat="1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21" xfId="17" applyNumberFormat="1" applyFont="1" applyBorder="1" applyAlignment="1">
      <alignment vertical="center"/>
      <protection/>
    </xf>
    <xf numFmtId="0" fontId="9" fillId="0" borderId="16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18" xfId="17" applyNumberFormat="1" applyFont="1" applyBorder="1" applyAlignment="1">
      <alignment vertical="center"/>
      <protection/>
    </xf>
    <xf numFmtId="3" fontId="9" fillId="0" borderId="19" xfId="17" applyNumberFormat="1" applyFont="1" applyBorder="1" applyAlignment="1">
      <alignment vertical="center"/>
      <protection/>
    </xf>
    <xf numFmtId="3" fontId="9" fillId="0" borderId="20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vertical="center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17" xfId="17" applyFont="1" applyBorder="1" applyAlignment="1">
      <alignment vertical="center" wrapText="1"/>
      <protection/>
    </xf>
    <xf numFmtId="3" fontId="14" fillId="0" borderId="29" xfId="17" applyNumberFormat="1" applyFont="1" applyBorder="1" applyAlignment="1">
      <alignment vertical="center"/>
      <protection/>
    </xf>
    <xf numFmtId="3" fontId="14" fillId="0" borderId="19" xfId="17" applyNumberFormat="1" applyFont="1" applyBorder="1" applyAlignment="1">
      <alignment vertical="center"/>
      <protection/>
    </xf>
    <xf numFmtId="3" fontId="15" fillId="0" borderId="20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9" fillId="0" borderId="15" xfId="17" applyNumberFormat="1" applyFont="1" applyBorder="1" applyAlignment="1">
      <alignment vertical="center"/>
      <protection/>
    </xf>
    <xf numFmtId="3" fontId="16" fillId="0" borderId="23" xfId="0" applyNumberFormat="1" applyFont="1" applyBorder="1" applyAlignment="1">
      <alignment vertical="center"/>
    </xf>
    <xf numFmtId="0" fontId="9" fillId="0" borderId="30" xfId="17" applyFont="1" applyBorder="1" applyAlignment="1">
      <alignment horizontal="center" vertical="center"/>
      <protection/>
    </xf>
    <xf numFmtId="0" fontId="9" fillId="0" borderId="31" xfId="17" applyFont="1" applyBorder="1" applyAlignment="1">
      <alignment vertical="center" wrapText="1"/>
      <protection/>
    </xf>
    <xf numFmtId="3" fontId="9" fillId="0" borderId="32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9" fillId="0" borderId="34" xfId="17" applyNumberFormat="1" applyFont="1" applyBorder="1" applyAlignment="1">
      <alignment vertical="center"/>
      <protection/>
    </xf>
    <xf numFmtId="0" fontId="14" fillId="0" borderId="35" xfId="17" applyFont="1" applyBorder="1" applyAlignment="1">
      <alignment horizontal="center" vertical="center"/>
      <protection/>
    </xf>
    <xf numFmtId="0" fontId="14" fillId="0" borderId="36" xfId="17" applyFont="1" applyBorder="1" applyAlignment="1">
      <alignment vertical="center" wrapText="1"/>
      <protection/>
    </xf>
    <xf numFmtId="3" fontId="9" fillId="0" borderId="24" xfId="17" applyNumberFormat="1" applyFont="1" applyBorder="1" applyAlignment="1">
      <alignment vertical="center"/>
      <protection/>
    </xf>
    <xf numFmtId="3" fontId="9" fillId="0" borderId="37" xfId="17" applyNumberFormat="1" applyFont="1" applyBorder="1" applyAlignment="1">
      <alignment vertical="center"/>
      <protection/>
    </xf>
    <xf numFmtId="0" fontId="14" fillId="0" borderId="31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horizontal="right" vertical="center"/>
      <protection/>
    </xf>
    <xf numFmtId="3" fontId="14" fillId="0" borderId="33" xfId="17" applyNumberFormat="1" applyFont="1" applyBorder="1" applyAlignment="1">
      <alignment vertical="center"/>
      <protection/>
    </xf>
    <xf numFmtId="0" fontId="9" fillId="0" borderId="35" xfId="17" applyFont="1" applyBorder="1" applyAlignment="1">
      <alignment horizontal="center" vertical="center"/>
      <protection/>
    </xf>
    <xf numFmtId="0" fontId="14" fillId="0" borderId="35" xfId="17" applyFont="1" applyBorder="1" applyAlignment="1">
      <alignment horizontal="center" vertical="center"/>
      <protection/>
    </xf>
    <xf numFmtId="0" fontId="14" fillId="0" borderId="30" xfId="17" applyFont="1" applyBorder="1" applyAlignment="1">
      <alignment horizontal="center" vertical="center"/>
      <protection/>
    </xf>
    <xf numFmtId="0" fontId="14" fillId="0" borderId="31" xfId="17" applyFont="1" applyBorder="1" applyAlignment="1">
      <alignment horizontal="left" vertical="center" wrapText="1"/>
      <protection/>
    </xf>
    <xf numFmtId="3" fontId="14" fillId="0" borderId="32" xfId="17" applyNumberFormat="1" applyFont="1" applyBorder="1" applyAlignment="1">
      <alignment horizontal="right" vertical="center"/>
      <protection/>
    </xf>
    <xf numFmtId="3" fontId="15" fillId="0" borderId="34" xfId="17" applyNumberFormat="1" applyFont="1" applyBorder="1" applyAlignment="1">
      <alignment vertical="center"/>
      <protection/>
    </xf>
    <xf numFmtId="3" fontId="15" fillId="0" borderId="28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8" xfId="17" applyNumberFormat="1" applyFont="1" applyBorder="1" applyAlignment="1">
      <alignment vertical="center"/>
      <protection/>
    </xf>
    <xf numFmtId="0" fontId="14" fillId="0" borderId="36" xfId="17" applyFont="1" applyBorder="1" applyAlignment="1">
      <alignment vertical="center" wrapText="1"/>
      <protection/>
    </xf>
    <xf numFmtId="3" fontId="14" fillId="0" borderId="29" xfId="17" applyNumberFormat="1" applyFont="1" applyBorder="1" applyAlignment="1">
      <alignment horizontal="right" vertical="center"/>
      <protection/>
    </xf>
    <xf numFmtId="3" fontId="14" fillId="0" borderId="38" xfId="17" applyNumberFormat="1" applyFont="1" applyBorder="1" applyAlignment="1">
      <alignment vertical="center"/>
      <protection/>
    </xf>
    <xf numFmtId="3" fontId="14" fillId="0" borderId="39" xfId="17" applyNumberFormat="1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3" fontId="14" fillId="0" borderId="34" xfId="17" applyNumberFormat="1" applyFont="1" applyBorder="1" applyAlignment="1">
      <alignment vertical="center"/>
      <protection/>
    </xf>
    <xf numFmtId="0" fontId="14" fillId="0" borderId="40" xfId="17" applyFont="1" applyBorder="1" applyAlignment="1">
      <alignment horizontal="center" vertical="center"/>
      <protection/>
    </xf>
    <xf numFmtId="0" fontId="14" fillId="0" borderId="41" xfId="17" applyFont="1" applyBorder="1" applyAlignment="1">
      <alignment horizontal="left" vertical="center" wrapText="1"/>
      <protection/>
    </xf>
    <xf numFmtId="3" fontId="14" fillId="0" borderId="42" xfId="17" applyNumberFormat="1" applyFont="1" applyBorder="1" applyAlignment="1">
      <alignment horizontal="right" vertical="center"/>
      <protection/>
    </xf>
    <xf numFmtId="3" fontId="14" fillId="0" borderId="43" xfId="17" applyNumberFormat="1" applyFont="1" applyBorder="1" applyAlignment="1">
      <alignment vertical="center"/>
      <protection/>
    </xf>
    <xf numFmtId="3" fontId="15" fillId="0" borderId="44" xfId="17" applyNumberFormat="1" applyFont="1" applyBorder="1" applyAlignment="1">
      <alignment vertical="center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2" xfId="17" applyFont="1" applyBorder="1" applyAlignment="1">
      <alignment vertical="center" wrapText="1"/>
      <protection/>
    </xf>
    <xf numFmtId="3" fontId="11" fillId="0" borderId="3" xfId="17" applyNumberFormat="1" applyFont="1" applyBorder="1" applyAlignment="1">
      <alignment vertical="center"/>
      <protection/>
    </xf>
    <xf numFmtId="3" fontId="11" fillId="0" borderId="4" xfId="17" applyNumberFormat="1" applyFont="1" applyBorder="1" applyAlignment="1">
      <alignment vertical="center"/>
      <protection/>
    </xf>
    <xf numFmtId="3" fontId="11" fillId="0" borderId="5" xfId="17" applyNumberFormat="1" applyFont="1" applyBorder="1" applyAlignment="1">
      <alignment vertical="center"/>
      <protection/>
    </xf>
    <xf numFmtId="0" fontId="11" fillId="0" borderId="0" xfId="17" applyFont="1" applyAlignment="1">
      <alignment vertical="center"/>
      <protection/>
    </xf>
    <xf numFmtId="3" fontId="15" fillId="0" borderId="32" xfId="17" applyNumberFormat="1" applyFont="1" applyBorder="1" applyAlignment="1">
      <alignment horizontal="right" vertical="center"/>
      <protection/>
    </xf>
    <xf numFmtId="3" fontId="15" fillId="0" borderId="33" xfId="17" applyNumberFormat="1" applyFont="1" applyBorder="1" applyAlignment="1">
      <alignment vertical="center"/>
      <protection/>
    </xf>
    <xf numFmtId="3" fontId="15" fillId="0" borderId="34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3" fontId="15" fillId="0" borderId="28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28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horizontal="right" vertical="center"/>
      <protection/>
    </xf>
    <xf numFmtId="3" fontId="14" fillId="0" borderId="46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9" fillId="0" borderId="13" xfId="17" applyNumberFormat="1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21" xfId="17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3" fontId="9" fillId="0" borderId="37" xfId="17" applyNumberFormat="1" applyFont="1" applyBorder="1" applyAlignment="1">
      <alignment vertical="center"/>
      <protection/>
    </xf>
    <xf numFmtId="3" fontId="14" fillId="0" borderId="47" xfId="17" applyNumberFormat="1" applyFont="1" applyBorder="1" applyAlignment="1">
      <alignment vertical="center"/>
      <protection/>
    </xf>
    <xf numFmtId="3" fontId="14" fillId="0" borderId="48" xfId="17" applyNumberFormat="1" applyFont="1" applyBorder="1" applyAlignment="1">
      <alignment vertical="center"/>
      <protection/>
    </xf>
    <xf numFmtId="0" fontId="19" fillId="0" borderId="30" xfId="17" applyFont="1" applyBorder="1" applyAlignment="1">
      <alignment horizontal="center" vertical="center"/>
      <protection/>
    </xf>
    <xf numFmtId="0" fontId="19" fillId="0" borderId="31" xfId="17" applyFont="1" applyBorder="1" applyAlignment="1">
      <alignment vertical="center" wrapText="1"/>
      <protection/>
    </xf>
    <xf numFmtId="3" fontId="19" fillId="0" borderId="32" xfId="17" applyNumberFormat="1" applyFont="1" applyBorder="1" applyAlignment="1">
      <alignment horizontal="right" vertical="center"/>
      <protection/>
    </xf>
    <xf numFmtId="3" fontId="19" fillId="0" borderId="33" xfId="17" applyNumberFormat="1" applyFont="1" applyBorder="1" applyAlignment="1">
      <alignment vertical="center"/>
      <protection/>
    </xf>
    <xf numFmtId="3" fontId="19" fillId="0" borderId="48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9" fillId="0" borderId="48" xfId="17" applyNumberFormat="1" applyFont="1" applyBorder="1" applyAlignment="1">
      <alignment vertical="center"/>
      <protection/>
    </xf>
    <xf numFmtId="3" fontId="14" fillId="0" borderId="37" xfId="17" applyNumberFormat="1" applyFont="1" applyBorder="1" applyAlignment="1">
      <alignment vertical="center"/>
      <protection/>
    </xf>
    <xf numFmtId="0" fontId="9" fillId="0" borderId="24" xfId="0" applyFont="1" applyBorder="1" applyAlignment="1">
      <alignment vertical="center"/>
    </xf>
    <xf numFmtId="0" fontId="9" fillId="0" borderId="27" xfId="17" applyFont="1" applyBorder="1" applyAlignment="1">
      <alignment horizontal="left" vertical="center" wrapText="1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9" fillId="0" borderId="40" xfId="17" applyFont="1" applyBorder="1" applyAlignment="1">
      <alignment horizontal="center" vertical="center"/>
      <protection/>
    </xf>
    <xf numFmtId="0" fontId="9" fillId="0" borderId="41" xfId="17" applyFont="1" applyBorder="1" applyAlignment="1">
      <alignment vertical="center" wrapText="1"/>
      <protection/>
    </xf>
    <xf numFmtId="3" fontId="9" fillId="0" borderId="42" xfId="17" applyNumberFormat="1" applyFont="1" applyBorder="1" applyAlignment="1">
      <alignment vertical="center"/>
      <protection/>
    </xf>
    <xf numFmtId="3" fontId="9" fillId="0" borderId="43" xfId="17" applyNumberFormat="1" applyFont="1" applyBorder="1" applyAlignment="1">
      <alignment vertical="center"/>
      <protection/>
    </xf>
    <xf numFmtId="3" fontId="9" fillId="0" borderId="44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37" xfId="0" applyNumberFormat="1" applyFont="1" applyBorder="1" applyAlignment="1">
      <alignment vertical="center"/>
    </xf>
    <xf numFmtId="3" fontId="15" fillId="0" borderId="3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0" fontId="19" fillId="0" borderId="24" xfId="17" applyFont="1" applyBorder="1" applyAlignment="1">
      <alignment horizontal="center" vertical="center"/>
      <protection/>
    </xf>
    <xf numFmtId="0" fontId="19" fillId="0" borderId="25" xfId="17" applyFont="1" applyBorder="1" applyAlignment="1">
      <alignment horizontal="left" vertical="center" wrapText="1"/>
      <protection/>
    </xf>
    <xf numFmtId="3" fontId="9" fillId="0" borderId="26" xfId="17" applyNumberFormat="1" applyFont="1" applyBorder="1" applyAlignment="1">
      <alignment horizontal="right" vertical="center"/>
      <protection/>
    </xf>
    <xf numFmtId="3" fontId="14" fillId="0" borderId="44" xfId="17" applyNumberFormat="1" applyFont="1" applyBorder="1" applyAlignment="1">
      <alignment vertical="center"/>
      <protection/>
    </xf>
    <xf numFmtId="0" fontId="9" fillId="0" borderId="2" xfId="17" applyFont="1" applyBorder="1" applyAlignment="1">
      <alignment vertical="center" wrapText="1"/>
      <protection/>
    </xf>
    <xf numFmtId="3" fontId="9" fillId="0" borderId="3" xfId="17" applyNumberFormat="1" applyFont="1" applyBorder="1" applyAlignment="1">
      <alignment vertical="center"/>
      <protection/>
    </xf>
    <xf numFmtId="3" fontId="9" fillId="0" borderId="4" xfId="17" applyNumberFormat="1" applyFont="1" applyBorder="1" applyAlignment="1">
      <alignment vertical="center"/>
      <protection/>
    </xf>
    <xf numFmtId="3" fontId="9" fillId="0" borderId="5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vertical="center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3" fontId="14" fillId="0" borderId="18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14" fillId="0" borderId="19" xfId="17" applyNumberFormat="1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3" fontId="14" fillId="0" borderId="38" xfId="17" applyNumberFormat="1" applyFont="1" applyBorder="1" applyAlignment="1">
      <alignment vertical="center"/>
      <protection/>
    </xf>
    <xf numFmtId="3" fontId="14" fillId="0" borderId="39" xfId="17" applyNumberFormat="1" applyFont="1" applyBorder="1" applyAlignment="1">
      <alignment vertical="center"/>
      <protection/>
    </xf>
    <xf numFmtId="0" fontId="9" fillId="0" borderId="28" xfId="17" applyFont="1" applyBorder="1" applyAlignment="1">
      <alignment vertical="center" wrapText="1"/>
      <protection/>
    </xf>
    <xf numFmtId="3" fontId="20" fillId="0" borderId="0" xfId="0" applyNumberFormat="1" applyFont="1" applyBorder="1" applyAlignment="1">
      <alignment vertical="center"/>
    </xf>
    <xf numFmtId="0" fontId="21" fillId="0" borderId="16" xfId="17" applyFont="1" applyBorder="1" applyAlignment="1">
      <alignment horizontal="center" vertical="center"/>
      <protection/>
    </xf>
    <xf numFmtId="0" fontId="21" fillId="0" borderId="17" xfId="17" applyFont="1" applyBorder="1" applyAlignment="1">
      <alignment vertical="center" wrapText="1"/>
      <protection/>
    </xf>
    <xf numFmtId="3" fontId="21" fillId="0" borderId="18" xfId="17" applyNumberFormat="1" applyFont="1" applyBorder="1" applyAlignment="1">
      <alignment horizontal="righ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20" xfId="17" applyNumberFormat="1" applyFont="1" applyBorder="1" applyAlignment="1">
      <alignment vertical="center"/>
      <protection/>
    </xf>
    <xf numFmtId="0" fontId="23" fillId="0" borderId="0" xfId="17" applyFont="1" applyAlignment="1">
      <alignment vertical="center"/>
      <protection/>
    </xf>
    <xf numFmtId="0" fontId="23" fillId="0" borderId="24" xfId="17" applyFont="1" applyBorder="1" applyAlignment="1">
      <alignment horizontal="center" vertical="center"/>
      <protection/>
    </xf>
    <xf numFmtId="0" fontId="23" fillId="0" borderId="25" xfId="17" applyFont="1" applyBorder="1" applyAlignment="1">
      <alignment vertical="center" wrapText="1"/>
      <protection/>
    </xf>
    <xf numFmtId="3" fontId="23" fillId="0" borderId="26" xfId="17" applyNumberFormat="1" applyFont="1" applyBorder="1" applyAlignment="1">
      <alignment horizontal="right" vertical="center"/>
      <protection/>
    </xf>
    <xf numFmtId="3" fontId="23" fillId="0" borderId="49" xfId="0" applyNumberFormat="1" applyFont="1" applyBorder="1" applyAlignment="1">
      <alignment vertical="center"/>
    </xf>
    <xf numFmtId="3" fontId="23" fillId="0" borderId="28" xfId="17" applyNumberFormat="1" applyFont="1" applyBorder="1" applyAlignment="1">
      <alignment vertical="center"/>
      <protection/>
    </xf>
    <xf numFmtId="0" fontId="21" fillId="0" borderId="36" xfId="17" applyFont="1" applyBorder="1" applyAlignment="1">
      <alignment vertical="center" wrapText="1"/>
      <protection/>
    </xf>
    <xf numFmtId="3" fontId="21" fillId="0" borderId="0" xfId="0" applyNumberFormat="1" applyFont="1" applyBorder="1" applyAlignment="1">
      <alignment vertical="center"/>
    </xf>
    <xf numFmtId="0" fontId="9" fillId="0" borderId="35" xfId="17" applyFont="1" applyBorder="1" applyAlignment="1">
      <alignment horizontal="center" vertical="center"/>
      <protection/>
    </xf>
    <xf numFmtId="0" fontId="9" fillId="0" borderId="36" xfId="17" applyFont="1" applyBorder="1" applyAlignment="1">
      <alignment vertical="center" wrapText="1"/>
      <protection/>
    </xf>
    <xf numFmtId="3" fontId="9" fillId="0" borderId="38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14" fillId="0" borderId="38" xfId="17" applyNumberFormat="1" applyFont="1" applyBorder="1" applyAlignment="1">
      <alignment vertical="center"/>
      <protection/>
    </xf>
    <xf numFmtId="0" fontId="9" fillId="0" borderId="50" xfId="17" applyFont="1" applyBorder="1" applyAlignment="1">
      <alignment horizontal="center" vertical="center"/>
      <protection/>
    </xf>
    <xf numFmtId="0" fontId="11" fillId="0" borderId="51" xfId="17" applyFont="1" applyBorder="1" applyAlignment="1">
      <alignment vertical="center" wrapText="1"/>
      <protection/>
    </xf>
    <xf numFmtId="3" fontId="11" fillId="0" borderId="8" xfId="17" applyNumberFormat="1" applyFont="1" applyBorder="1" applyAlignment="1">
      <alignment vertical="center"/>
      <protection/>
    </xf>
    <xf numFmtId="3" fontId="11" fillId="0" borderId="9" xfId="17" applyNumberFormat="1" applyFont="1" applyBorder="1" applyAlignment="1">
      <alignment vertical="center"/>
      <protection/>
    </xf>
    <xf numFmtId="3" fontId="11" fillId="0" borderId="10" xfId="17" applyNumberFormat="1" applyFont="1" applyBorder="1" applyAlignment="1">
      <alignment vertical="center"/>
      <protection/>
    </xf>
    <xf numFmtId="0" fontId="24" fillId="0" borderId="52" xfId="0" applyFont="1" applyBorder="1" applyAlignment="1">
      <alignment/>
    </xf>
    <xf numFmtId="0" fontId="17" fillId="0" borderId="23" xfId="0" applyNumberFormat="1" applyFont="1" applyFill="1" applyBorder="1" applyAlignment="1" applyProtection="1">
      <alignment/>
      <protection/>
    </xf>
    <xf numFmtId="0" fontId="17" fillId="0" borderId="18" xfId="17" applyFont="1" applyBorder="1">
      <alignment/>
      <protection/>
    </xf>
    <xf numFmtId="0" fontId="17" fillId="0" borderId="19" xfId="17" applyFont="1" applyBorder="1">
      <alignment/>
      <protection/>
    </xf>
    <xf numFmtId="0" fontId="17" fillId="0" borderId="20" xfId="17" applyFont="1" applyBorder="1">
      <alignment/>
      <protection/>
    </xf>
    <xf numFmtId="3" fontId="17" fillId="0" borderId="18" xfId="17" applyNumberFormat="1" applyFont="1" applyBorder="1">
      <alignment/>
      <protection/>
    </xf>
    <xf numFmtId="3" fontId="17" fillId="0" borderId="19" xfId="17" applyNumberFormat="1" applyFont="1" applyBorder="1">
      <alignment/>
      <protection/>
    </xf>
    <xf numFmtId="3" fontId="17" fillId="0" borderId="20" xfId="17" applyNumberFormat="1" applyFont="1" applyBorder="1">
      <alignment/>
      <protection/>
    </xf>
    <xf numFmtId="0" fontId="1" fillId="0" borderId="53" xfId="17" applyFont="1" applyBorder="1" applyAlignment="1">
      <alignment horizontal="center"/>
      <protection/>
    </xf>
    <xf numFmtId="3" fontId="17" fillId="0" borderId="54" xfId="17" applyNumberFormat="1" applyFont="1" applyBorder="1" applyAlignment="1">
      <alignment wrapText="1"/>
      <protection/>
    </xf>
    <xf numFmtId="3" fontId="17" fillId="0" borderId="42" xfId="17" applyNumberFormat="1" applyFont="1" applyBorder="1">
      <alignment/>
      <protection/>
    </xf>
    <xf numFmtId="3" fontId="17" fillId="0" borderId="43" xfId="17" applyNumberFormat="1" applyFont="1" applyBorder="1">
      <alignment/>
      <protection/>
    </xf>
    <xf numFmtId="3" fontId="17" fillId="0" borderId="44" xfId="17" applyNumberFormat="1" applyFont="1" applyBorder="1">
      <alignment/>
      <protection/>
    </xf>
    <xf numFmtId="0" fontId="25" fillId="0" borderId="0" xfId="17" applyFont="1" applyBorder="1" applyAlignment="1">
      <alignment horizontal="center" wrapText="1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2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6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6.375" style="1" customWidth="1"/>
    <col min="2" max="2" width="46.375" style="2" customWidth="1"/>
    <col min="3" max="4" width="11.375" style="3" customWidth="1"/>
    <col min="5" max="5" width="11.25390625" style="3" customWidth="1"/>
    <col min="6" max="189" width="10.00390625" style="3" customWidth="1"/>
    <col min="190" max="16384" width="10.00390625" style="5" customWidth="1"/>
  </cols>
  <sheetData>
    <row r="1" spans="4:5" ht="12" customHeight="1">
      <c r="D1" s="4" t="s">
        <v>0</v>
      </c>
      <c r="E1"/>
    </row>
    <row r="2" spans="4:5" ht="12" customHeight="1">
      <c r="D2" s="6" t="s">
        <v>76</v>
      </c>
      <c r="E2"/>
    </row>
    <row r="3" spans="4:5" ht="12" customHeight="1">
      <c r="D3" s="6" t="s">
        <v>1</v>
      </c>
      <c r="E3"/>
    </row>
    <row r="4" spans="4:5" ht="12" customHeight="1">
      <c r="D4" s="6" t="s">
        <v>77</v>
      </c>
      <c r="E4"/>
    </row>
    <row r="5" spans="4:5" ht="5.25" customHeight="1">
      <c r="D5" s="7"/>
      <c r="E5"/>
    </row>
    <row r="6" spans="1:5" s="12" customFormat="1" ht="18" customHeight="1">
      <c r="A6" s="8" t="s">
        <v>2</v>
      </c>
      <c r="B6" s="9"/>
      <c r="C6" s="10"/>
      <c r="D6" s="10"/>
      <c r="E6" s="11"/>
    </row>
    <row r="7" spans="1:5" s="15" customFormat="1" ht="33" customHeight="1">
      <c r="A7" s="13" t="s">
        <v>3</v>
      </c>
      <c r="B7" s="9"/>
      <c r="C7" s="10"/>
      <c r="D7" s="10"/>
      <c r="E7" s="14"/>
    </row>
    <row r="8" spans="1:189" s="21" customFormat="1" ht="13.5" customHeight="1" thickBot="1">
      <c r="A8" s="16"/>
      <c r="B8" s="17"/>
      <c r="C8" s="18"/>
      <c r="D8" s="18"/>
      <c r="E8" s="19" t="s">
        <v>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</row>
    <row r="9" spans="1:5" ht="25.5" customHeight="1" thickBot="1" thickTop="1">
      <c r="A9" s="22" t="s">
        <v>5</v>
      </c>
      <c r="B9" s="23" t="s">
        <v>6</v>
      </c>
      <c r="C9" s="24" t="s">
        <v>7</v>
      </c>
      <c r="D9" s="25" t="s">
        <v>8</v>
      </c>
      <c r="E9" s="26" t="s">
        <v>9</v>
      </c>
    </row>
    <row r="10" spans="1:5" s="32" customFormat="1" ht="9" customHeight="1" thickBot="1" thickTop="1">
      <c r="A10" s="27">
        <v>1</v>
      </c>
      <c r="B10" s="28">
        <v>2</v>
      </c>
      <c r="C10" s="29">
        <v>3</v>
      </c>
      <c r="D10" s="30">
        <v>4</v>
      </c>
      <c r="E10" s="31">
        <v>5</v>
      </c>
    </row>
    <row r="11" spans="1:5" s="38" customFormat="1" ht="18.75" customHeight="1" thickBot="1" thickTop="1">
      <c r="A11" s="33">
        <v>600</v>
      </c>
      <c r="B11" s="34" t="s">
        <v>10</v>
      </c>
      <c r="C11" s="35">
        <f>C12</f>
        <v>100000</v>
      </c>
      <c r="D11" s="36">
        <f>D12</f>
        <v>100000</v>
      </c>
      <c r="E11" s="37"/>
    </row>
    <row r="12" spans="1:5" s="38" customFormat="1" ht="18.75" customHeight="1" thickBot="1" thickTop="1">
      <c r="A12" s="39">
        <v>60002</v>
      </c>
      <c r="B12" s="40" t="s">
        <v>11</v>
      </c>
      <c r="C12" s="41">
        <f>C13</f>
        <v>100000</v>
      </c>
      <c r="D12" s="42">
        <f>D13</f>
        <v>100000</v>
      </c>
      <c r="E12" s="43"/>
    </row>
    <row r="13" spans="1:5" s="49" customFormat="1" ht="31.5" customHeight="1" thickBot="1" thickTop="1">
      <c r="A13" s="44">
        <v>2710</v>
      </c>
      <c r="B13" s="45" t="s">
        <v>12</v>
      </c>
      <c r="C13" s="46">
        <f>D13</f>
        <v>100000</v>
      </c>
      <c r="D13" s="47">
        <v>100000</v>
      </c>
      <c r="E13" s="48"/>
    </row>
    <row r="14" spans="1:5" s="38" customFormat="1" ht="18.75" customHeight="1" thickBot="1" thickTop="1">
      <c r="A14" s="33">
        <v>630</v>
      </c>
      <c r="B14" s="34" t="s">
        <v>13</v>
      </c>
      <c r="C14" s="35">
        <f>C15</f>
        <v>7000</v>
      </c>
      <c r="D14" s="36">
        <f>D15</f>
        <v>7000</v>
      </c>
      <c r="E14" s="37"/>
    </row>
    <row r="15" spans="1:5" s="38" customFormat="1" ht="18" customHeight="1" thickTop="1">
      <c r="A15" s="50">
        <v>63003</v>
      </c>
      <c r="B15" s="51" t="s">
        <v>14</v>
      </c>
      <c r="C15" s="52">
        <f>C16</f>
        <v>7000</v>
      </c>
      <c r="D15" s="53">
        <f>D16</f>
        <v>7000</v>
      </c>
      <c r="E15" s="54"/>
    </row>
    <row r="16" spans="1:5" s="60" customFormat="1" ht="26.25" customHeight="1" thickBot="1">
      <c r="A16" s="55">
        <v>2820</v>
      </c>
      <c r="B16" s="56" t="s">
        <v>15</v>
      </c>
      <c r="C16" s="57">
        <f>SUM(D16:E16)</f>
        <v>7000</v>
      </c>
      <c r="D16" s="58">
        <v>7000</v>
      </c>
      <c r="E16" s="59"/>
    </row>
    <row r="17" spans="1:5" s="38" customFormat="1" ht="21" customHeight="1" thickBot="1" thickTop="1">
      <c r="A17" s="33">
        <v>700</v>
      </c>
      <c r="B17" s="34" t="s">
        <v>16</v>
      </c>
      <c r="C17" s="35">
        <f>D17</f>
        <v>6700000</v>
      </c>
      <c r="D17" s="61">
        <f>D18</f>
        <v>6700000</v>
      </c>
      <c r="E17" s="62"/>
    </row>
    <row r="18" spans="1:5" s="65" customFormat="1" ht="19.5" customHeight="1" thickTop="1">
      <c r="A18" s="50">
        <v>70001</v>
      </c>
      <c r="B18" s="51" t="s">
        <v>17</v>
      </c>
      <c r="C18" s="52">
        <f>D18</f>
        <v>6700000</v>
      </c>
      <c r="D18" s="63">
        <f>SUM(D19:D19)</f>
        <v>6700000</v>
      </c>
      <c r="E18" s="64"/>
    </row>
    <row r="19" spans="1:5" s="60" customFormat="1" ht="15.75" customHeight="1" thickBot="1">
      <c r="A19" s="55">
        <v>2650</v>
      </c>
      <c r="B19" s="56" t="s">
        <v>18</v>
      </c>
      <c r="C19" s="57">
        <f>D19</f>
        <v>6700000</v>
      </c>
      <c r="D19" s="66">
        <v>6700000</v>
      </c>
      <c r="E19" s="67"/>
    </row>
    <row r="20" spans="1:5" s="38" customFormat="1" ht="18.75" customHeight="1" thickBot="1" thickTop="1">
      <c r="A20" s="33">
        <v>750</v>
      </c>
      <c r="B20" s="68" t="s">
        <v>19</v>
      </c>
      <c r="C20" s="69">
        <f>C21+C23</f>
        <v>2645180</v>
      </c>
      <c r="D20" s="70">
        <f>D21+D23</f>
        <v>668000</v>
      </c>
      <c r="E20" s="71">
        <f>E21+E23</f>
        <v>1977180</v>
      </c>
    </row>
    <row r="21" spans="1:5" s="38" customFormat="1" ht="16.5" customHeight="1" thickTop="1">
      <c r="A21" s="72">
        <v>75020</v>
      </c>
      <c r="B21" s="73" t="s">
        <v>20</v>
      </c>
      <c r="C21" s="74">
        <f>C22</f>
        <v>1977180</v>
      </c>
      <c r="D21" s="75"/>
      <c r="E21" s="76">
        <f>E22</f>
        <v>1977180</v>
      </c>
    </row>
    <row r="22" spans="1:5" s="82" customFormat="1" ht="36" customHeight="1">
      <c r="A22" s="77">
        <v>2320</v>
      </c>
      <c r="B22" s="78" t="s">
        <v>21</v>
      </c>
      <c r="C22" s="79">
        <f>SUM(D22:E22)</f>
        <v>1977180</v>
      </c>
      <c r="D22" s="80"/>
      <c r="E22" s="81">
        <v>1977180</v>
      </c>
    </row>
    <row r="23" spans="1:5" s="38" customFormat="1" ht="15.75" customHeight="1">
      <c r="A23" s="83">
        <v>75095</v>
      </c>
      <c r="B23" s="84" t="s">
        <v>22</v>
      </c>
      <c r="C23" s="85">
        <f>SUM(C24:C24)</f>
        <v>668000</v>
      </c>
      <c r="D23" s="86">
        <f>SUM(D24:D24)</f>
        <v>668000</v>
      </c>
      <c r="E23" s="87"/>
    </row>
    <row r="24" spans="1:5" s="49" customFormat="1" ht="28.5" customHeight="1" thickBot="1">
      <c r="A24" s="55">
        <v>2810</v>
      </c>
      <c r="B24" s="88" t="s">
        <v>23</v>
      </c>
      <c r="C24" s="89">
        <f>SUM(D24:E24)</f>
        <v>668000</v>
      </c>
      <c r="D24" s="90">
        <v>668000</v>
      </c>
      <c r="E24" s="91"/>
    </row>
    <row r="25" spans="1:5" s="38" customFormat="1" ht="31.5" customHeight="1" thickBot="1" thickTop="1">
      <c r="A25" s="33">
        <v>754</v>
      </c>
      <c r="B25" s="68" t="s">
        <v>24</v>
      </c>
      <c r="C25" s="69">
        <f>C26</f>
        <v>22000</v>
      </c>
      <c r="D25" s="92">
        <f>D26</f>
        <v>22000</v>
      </c>
      <c r="E25" s="93"/>
    </row>
    <row r="26" spans="1:5" s="38" customFormat="1" ht="18.75" customHeight="1" thickTop="1">
      <c r="A26" s="83">
        <v>75412</v>
      </c>
      <c r="B26" s="84" t="s">
        <v>25</v>
      </c>
      <c r="C26" s="85">
        <f>SUM(D26:E26)</f>
        <v>22000</v>
      </c>
      <c r="D26" s="86">
        <f>D27</f>
        <v>22000</v>
      </c>
      <c r="E26" s="87"/>
    </row>
    <row r="27" spans="1:5" s="49" customFormat="1" ht="27" customHeight="1" thickBot="1">
      <c r="A27" s="55">
        <v>2820</v>
      </c>
      <c r="B27" s="56" t="s">
        <v>15</v>
      </c>
      <c r="C27" s="57">
        <f>SUM(D27:E27)</f>
        <v>22000</v>
      </c>
      <c r="D27" s="90">
        <v>22000</v>
      </c>
      <c r="E27" s="94"/>
    </row>
    <row r="28" spans="1:5" s="38" customFormat="1" ht="19.5" customHeight="1" thickBot="1" thickTop="1">
      <c r="A28" s="33">
        <v>801</v>
      </c>
      <c r="B28" s="68" t="s">
        <v>26</v>
      </c>
      <c r="C28" s="69">
        <f>C29+C33+C37+C39+C41+C44+C31</f>
        <v>21942300</v>
      </c>
      <c r="D28" s="70">
        <f>D29+D33+D37+D39+D41+D44+D31</f>
        <v>16617300</v>
      </c>
      <c r="E28" s="71">
        <f>E29+E33+E37+E39+E41+E44</f>
        <v>5325000</v>
      </c>
    </row>
    <row r="29" spans="1:5" s="38" customFormat="1" ht="19.5" customHeight="1" thickTop="1">
      <c r="A29" s="95">
        <v>80101</v>
      </c>
      <c r="B29" s="96" t="s">
        <v>27</v>
      </c>
      <c r="C29" s="97">
        <f>D29+E29</f>
        <v>850000</v>
      </c>
      <c r="D29" s="98">
        <f>D30</f>
        <v>850000</v>
      </c>
      <c r="E29" s="99"/>
    </row>
    <row r="30" spans="1:5" s="49" customFormat="1" ht="26.25" customHeight="1">
      <c r="A30" s="100">
        <v>2540</v>
      </c>
      <c r="B30" s="101" t="s">
        <v>28</v>
      </c>
      <c r="C30" s="57">
        <f>SUM(D30:E30)</f>
        <v>850000</v>
      </c>
      <c r="D30" s="90">
        <v>850000</v>
      </c>
      <c r="E30" s="91"/>
    </row>
    <row r="31" spans="1:5" s="65" customFormat="1" ht="19.5" customHeight="1">
      <c r="A31" s="83">
        <v>80103</v>
      </c>
      <c r="B31" s="84" t="s">
        <v>29</v>
      </c>
      <c r="C31" s="85">
        <f>C32</f>
        <v>72000</v>
      </c>
      <c r="D31" s="102">
        <f>D32</f>
        <v>72000</v>
      </c>
      <c r="E31" s="103"/>
    </row>
    <row r="32" spans="1:5" s="49" customFormat="1" ht="27.75" customHeight="1">
      <c r="A32" s="55">
        <v>2540</v>
      </c>
      <c r="B32" s="104" t="s">
        <v>28</v>
      </c>
      <c r="C32" s="105">
        <f>SUM(D32:E32)</f>
        <v>72000</v>
      </c>
      <c r="D32" s="106">
        <v>72000</v>
      </c>
      <c r="E32" s="91"/>
    </row>
    <row r="33" spans="1:5" s="38" customFormat="1" ht="18" customHeight="1">
      <c r="A33" s="107">
        <v>80104</v>
      </c>
      <c r="B33" s="96" t="s">
        <v>30</v>
      </c>
      <c r="C33" s="97">
        <f>D33</f>
        <v>15041300</v>
      </c>
      <c r="D33" s="98">
        <f>SUM(D34:D36)</f>
        <v>15041300</v>
      </c>
      <c r="E33" s="87"/>
    </row>
    <row r="34" spans="1:5" s="65" customFormat="1" ht="15" customHeight="1">
      <c r="A34" s="108">
        <v>2510</v>
      </c>
      <c r="B34" s="88" t="s">
        <v>31</v>
      </c>
      <c r="C34" s="57">
        <f>SUM(D34:E34)</f>
        <v>13116300</v>
      </c>
      <c r="D34" s="90">
        <v>13116300</v>
      </c>
      <c r="E34" s="91"/>
    </row>
    <row r="35" spans="1:5" s="65" customFormat="1" ht="24.75" customHeight="1">
      <c r="A35" s="55">
        <v>2540</v>
      </c>
      <c r="B35" s="56" t="s">
        <v>28</v>
      </c>
      <c r="C35" s="57">
        <f>SUM(D35:E35)</f>
        <v>315000</v>
      </c>
      <c r="D35" s="90">
        <v>315000</v>
      </c>
      <c r="E35" s="91"/>
    </row>
    <row r="36" spans="1:5" s="65" customFormat="1" ht="39.75" customHeight="1">
      <c r="A36" s="109">
        <v>6210</v>
      </c>
      <c r="B36" s="110" t="s">
        <v>32</v>
      </c>
      <c r="C36" s="111">
        <f>SUM(D36:E36)</f>
        <v>1610000</v>
      </c>
      <c r="D36" s="106">
        <v>1610000</v>
      </c>
      <c r="E36" s="112"/>
    </row>
    <row r="37" spans="1:5" s="38" customFormat="1" ht="18" customHeight="1">
      <c r="A37" s="83">
        <v>80110</v>
      </c>
      <c r="B37" s="84" t="s">
        <v>33</v>
      </c>
      <c r="C37" s="85">
        <f>C38</f>
        <v>600000</v>
      </c>
      <c r="D37" s="86">
        <f>D38</f>
        <v>600000</v>
      </c>
      <c r="E37" s="87"/>
    </row>
    <row r="38" spans="1:5" s="49" customFormat="1" ht="24.75" customHeight="1">
      <c r="A38" s="77">
        <v>2540</v>
      </c>
      <c r="B38" s="78" t="s">
        <v>28</v>
      </c>
      <c r="C38" s="105">
        <f>SUM(D38:E38)</f>
        <v>600000</v>
      </c>
      <c r="D38" s="80">
        <v>600000</v>
      </c>
      <c r="E38" s="113"/>
    </row>
    <row r="39" spans="1:5" s="38" customFormat="1" ht="18" customHeight="1">
      <c r="A39" s="114">
        <v>80120</v>
      </c>
      <c r="B39" s="84" t="s">
        <v>34</v>
      </c>
      <c r="C39" s="85">
        <f>C40</f>
        <v>1500000</v>
      </c>
      <c r="D39" s="86"/>
      <c r="E39" s="87">
        <f>E40</f>
        <v>1500000</v>
      </c>
    </row>
    <row r="40" spans="1:5" s="49" customFormat="1" ht="26.25" customHeight="1">
      <c r="A40" s="115">
        <v>2540</v>
      </c>
      <c r="B40" s="116" t="s">
        <v>28</v>
      </c>
      <c r="C40" s="111">
        <f>SUM(D40:E40)</f>
        <v>1500000</v>
      </c>
      <c r="D40" s="80"/>
      <c r="E40" s="117">
        <v>1500000</v>
      </c>
    </row>
    <row r="41" spans="1:5" s="38" customFormat="1" ht="15.75" customHeight="1">
      <c r="A41" s="83">
        <v>80130</v>
      </c>
      <c r="B41" s="84" t="s">
        <v>35</v>
      </c>
      <c r="C41" s="85">
        <f>D41+E41</f>
        <v>3825000</v>
      </c>
      <c r="D41" s="86"/>
      <c r="E41" s="87">
        <f>SUM(E42:E43)</f>
        <v>3825000</v>
      </c>
    </row>
    <row r="42" spans="1:5" s="122" customFormat="1" ht="24" customHeight="1">
      <c r="A42" s="108">
        <v>2540</v>
      </c>
      <c r="B42" s="118" t="s">
        <v>28</v>
      </c>
      <c r="C42" s="119">
        <f>SUM(D42:E42)</f>
        <v>3300000</v>
      </c>
      <c r="D42" s="120"/>
      <c r="E42" s="121">
        <v>3300000</v>
      </c>
    </row>
    <row r="43" spans="1:5" s="49" customFormat="1" ht="37.5" customHeight="1">
      <c r="A43" s="109">
        <v>2590</v>
      </c>
      <c r="B43" s="104" t="s">
        <v>36</v>
      </c>
      <c r="C43" s="111">
        <f>E43</f>
        <v>525000</v>
      </c>
      <c r="D43" s="106"/>
      <c r="E43" s="123">
        <v>525000</v>
      </c>
    </row>
    <row r="44" spans="1:5" s="38" customFormat="1" ht="16.5" customHeight="1">
      <c r="A44" s="95">
        <v>80195</v>
      </c>
      <c r="B44" s="96" t="s">
        <v>22</v>
      </c>
      <c r="C44" s="85">
        <f>SUM(C45:C47)</f>
        <v>54000</v>
      </c>
      <c r="D44" s="98">
        <f>SUM(D45:D47)</f>
        <v>54000</v>
      </c>
      <c r="E44" s="99"/>
    </row>
    <row r="45" spans="1:5" s="122" customFormat="1" ht="24">
      <c r="A45" s="55">
        <v>2540</v>
      </c>
      <c r="B45" s="88" t="s">
        <v>37</v>
      </c>
      <c r="C45" s="57">
        <f>SUM(D45:E45)</f>
        <v>15000</v>
      </c>
      <c r="D45" s="90">
        <v>15000</v>
      </c>
      <c r="E45" s="91"/>
    </row>
    <row r="46" spans="1:5" s="122" customFormat="1" ht="27.75" customHeight="1">
      <c r="A46" s="55">
        <v>2570</v>
      </c>
      <c r="B46" s="88" t="s">
        <v>38</v>
      </c>
      <c r="C46" s="57">
        <f>SUM(D46:E46)</f>
        <v>15000</v>
      </c>
      <c r="D46" s="90">
        <v>15000</v>
      </c>
      <c r="E46" s="91"/>
    </row>
    <row r="47" spans="1:5" s="122" customFormat="1" ht="27.75" customHeight="1" thickBot="1">
      <c r="A47" s="124">
        <v>2820</v>
      </c>
      <c r="B47" s="125" t="s">
        <v>15</v>
      </c>
      <c r="C47" s="126">
        <f>SUM(D47:E47)</f>
        <v>24000</v>
      </c>
      <c r="D47" s="127">
        <v>24000</v>
      </c>
      <c r="E47" s="128"/>
    </row>
    <row r="48" spans="1:5" s="38" customFormat="1" ht="20.25" customHeight="1" thickBot="1" thickTop="1">
      <c r="A48" s="33">
        <v>851</v>
      </c>
      <c r="B48" s="68" t="s">
        <v>39</v>
      </c>
      <c r="C48" s="69">
        <f>C51+C53+C55</f>
        <v>744000</v>
      </c>
      <c r="D48" s="70">
        <f>D51+D53+D55</f>
        <v>744000</v>
      </c>
      <c r="E48" s="71"/>
    </row>
    <row r="49" spans="1:5" s="134" customFormat="1" ht="19.5" customHeight="1" hidden="1">
      <c r="A49" s="129">
        <v>85111</v>
      </c>
      <c r="B49" s="130" t="s">
        <v>40</v>
      </c>
      <c r="C49" s="131">
        <f>C50</f>
        <v>0</v>
      </c>
      <c r="D49" s="132">
        <f>D50</f>
        <v>0</v>
      </c>
      <c r="E49" s="133"/>
    </row>
    <row r="50" spans="1:5" s="134" customFormat="1" ht="27" customHeight="1" hidden="1">
      <c r="A50" s="109">
        <v>2330</v>
      </c>
      <c r="B50" s="104" t="s">
        <v>41</v>
      </c>
      <c r="C50" s="135">
        <f>SUM(D50:E50)</f>
        <v>0</v>
      </c>
      <c r="D50" s="136">
        <v>0</v>
      </c>
      <c r="E50" s="137"/>
    </row>
    <row r="51" spans="1:5" s="122" customFormat="1" ht="16.5" customHeight="1" thickTop="1">
      <c r="A51" s="138">
        <v>85153</v>
      </c>
      <c r="B51" s="139" t="s">
        <v>42</v>
      </c>
      <c r="C51" s="140">
        <f>C52</f>
        <v>100000</v>
      </c>
      <c r="D51" s="141">
        <f>SUM(D52:D52)</f>
        <v>100000</v>
      </c>
      <c r="E51" s="142"/>
    </row>
    <row r="52" spans="1:5" s="49" customFormat="1" ht="27" customHeight="1">
      <c r="A52" s="143">
        <v>2820</v>
      </c>
      <c r="B52" s="78" t="s">
        <v>43</v>
      </c>
      <c r="C52" s="57">
        <f>SUM(D52:E52)</f>
        <v>100000</v>
      </c>
      <c r="D52" s="80">
        <v>100000</v>
      </c>
      <c r="E52" s="144"/>
    </row>
    <row r="53" spans="1:5" s="122" customFormat="1" ht="17.25" customHeight="1">
      <c r="A53" s="138">
        <v>85154</v>
      </c>
      <c r="B53" s="139" t="s">
        <v>44</v>
      </c>
      <c r="C53" s="140">
        <f>C54</f>
        <v>500000</v>
      </c>
      <c r="D53" s="141">
        <f>D54</f>
        <v>500000</v>
      </c>
      <c r="E53" s="142"/>
    </row>
    <row r="54" spans="1:5" s="49" customFormat="1" ht="25.5" customHeight="1">
      <c r="A54" s="109">
        <v>2820</v>
      </c>
      <c r="B54" s="104" t="s">
        <v>45</v>
      </c>
      <c r="C54" s="111">
        <f>SUM(D54:E54)</f>
        <v>500000</v>
      </c>
      <c r="D54" s="106">
        <v>500000</v>
      </c>
      <c r="E54" s="112"/>
    </row>
    <row r="55" spans="1:5" s="122" customFormat="1" ht="16.5" customHeight="1">
      <c r="A55" s="145">
        <v>85195</v>
      </c>
      <c r="B55" s="139" t="s">
        <v>22</v>
      </c>
      <c r="C55" s="140">
        <f>SUM(C56:C56)</f>
        <v>144000</v>
      </c>
      <c r="D55" s="141">
        <f>SUM(D56:D56)</f>
        <v>144000</v>
      </c>
      <c r="E55" s="146"/>
    </row>
    <row r="56" spans="1:5" s="150" customFormat="1" ht="24.75" customHeight="1" thickBot="1">
      <c r="A56" s="100">
        <v>2820</v>
      </c>
      <c r="B56" s="118" t="s">
        <v>15</v>
      </c>
      <c r="C56" s="147">
        <f>SUM(D56:E56)</f>
        <v>144000</v>
      </c>
      <c r="D56" s="148">
        <v>144000</v>
      </c>
      <c r="E56" s="149"/>
    </row>
    <row r="57" spans="1:5" s="154" customFormat="1" ht="21" customHeight="1" thickBot="1" thickTop="1">
      <c r="A57" s="33">
        <v>852</v>
      </c>
      <c r="B57" s="68" t="s">
        <v>46</v>
      </c>
      <c r="C57" s="151">
        <f>C58+C63+C65+C67+C61</f>
        <v>1434700</v>
      </c>
      <c r="D57" s="152">
        <f>D58+D63+D67+D61</f>
        <v>657200</v>
      </c>
      <c r="E57" s="153">
        <f>E58+E63+E67+E65</f>
        <v>777500</v>
      </c>
    </row>
    <row r="58" spans="1:5" s="154" customFormat="1" ht="18.75" customHeight="1" thickTop="1">
      <c r="A58" s="83">
        <v>85201</v>
      </c>
      <c r="B58" s="84" t="s">
        <v>47</v>
      </c>
      <c r="C58" s="140">
        <f>C59+C60</f>
        <v>458000</v>
      </c>
      <c r="D58" s="141"/>
      <c r="E58" s="155">
        <f>E59+E60</f>
        <v>458000</v>
      </c>
    </row>
    <row r="59" spans="1:5" s="150" customFormat="1" ht="25.5" customHeight="1">
      <c r="A59" s="108">
        <v>2820</v>
      </c>
      <c r="B59" s="118" t="s">
        <v>43</v>
      </c>
      <c r="C59" s="119">
        <f>SUM(D59:E59)</f>
        <v>46000</v>
      </c>
      <c r="D59" s="120"/>
      <c r="E59" s="156">
        <v>46000</v>
      </c>
    </row>
    <row r="60" spans="1:5" s="150" customFormat="1" ht="37.5" customHeight="1">
      <c r="A60" s="109">
        <v>2320</v>
      </c>
      <c r="B60" s="104" t="s">
        <v>21</v>
      </c>
      <c r="C60" s="111">
        <f>SUM(D60:E60)</f>
        <v>412000</v>
      </c>
      <c r="D60" s="106"/>
      <c r="E60" s="157">
        <v>412000</v>
      </c>
    </row>
    <row r="61" spans="1:5" s="154" customFormat="1" ht="18.75" customHeight="1">
      <c r="A61" s="158">
        <v>85203</v>
      </c>
      <c r="B61" s="159" t="s">
        <v>48</v>
      </c>
      <c r="C61" s="160">
        <f>C62</f>
        <v>507200</v>
      </c>
      <c r="D61" s="161">
        <f>D62</f>
        <v>507200</v>
      </c>
      <c r="E61" s="162"/>
    </row>
    <row r="62" spans="1:5" s="150" customFormat="1" ht="29.25" customHeight="1">
      <c r="A62" s="55">
        <v>2820</v>
      </c>
      <c r="B62" s="118" t="s">
        <v>43</v>
      </c>
      <c r="C62" s="57">
        <f>D62</f>
        <v>507200</v>
      </c>
      <c r="D62" s="106">
        <v>507200</v>
      </c>
      <c r="E62" s="157"/>
    </row>
    <row r="63" spans="1:5" s="154" customFormat="1" ht="18.75" customHeight="1">
      <c r="A63" s="83">
        <v>85204</v>
      </c>
      <c r="B63" s="84" t="s">
        <v>49</v>
      </c>
      <c r="C63" s="140">
        <f>E63</f>
        <v>123500</v>
      </c>
      <c r="D63" s="163"/>
      <c r="E63" s="164">
        <f>E64</f>
        <v>123500</v>
      </c>
    </row>
    <row r="64" spans="1:5" s="150" customFormat="1" ht="37.5" customHeight="1">
      <c r="A64" s="77">
        <v>2320</v>
      </c>
      <c r="B64" s="78" t="s">
        <v>21</v>
      </c>
      <c r="C64" s="105">
        <f>SUM(D64:E64)</f>
        <v>123500</v>
      </c>
      <c r="D64" s="80"/>
      <c r="E64" s="165">
        <v>123500</v>
      </c>
    </row>
    <row r="65" spans="1:5" s="150" customFormat="1" ht="31.5" customHeight="1">
      <c r="A65" s="166">
        <v>85220</v>
      </c>
      <c r="B65" s="167" t="s">
        <v>50</v>
      </c>
      <c r="C65" s="85">
        <f>SUM(D65:E65)</f>
        <v>196000</v>
      </c>
      <c r="D65" s="86"/>
      <c r="E65" s="103">
        <f>E66</f>
        <v>196000</v>
      </c>
    </row>
    <row r="66" spans="1:5" s="150" customFormat="1" ht="28.5" customHeight="1">
      <c r="A66" s="77">
        <v>2820</v>
      </c>
      <c r="B66" s="78" t="s">
        <v>15</v>
      </c>
      <c r="C66" s="105">
        <f>SUM(D66:E66)</f>
        <v>196000</v>
      </c>
      <c r="D66" s="80"/>
      <c r="E66" s="165">
        <v>196000</v>
      </c>
    </row>
    <row r="67" spans="1:5" s="122" customFormat="1" ht="18" customHeight="1">
      <c r="A67" s="168">
        <v>85295</v>
      </c>
      <c r="B67" s="139" t="s">
        <v>22</v>
      </c>
      <c r="C67" s="140">
        <f>C68</f>
        <v>150000</v>
      </c>
      <c r="D67" s="141">
        <f>D68</f>
        <v>150000</v>
      </c>
      <c r="E67" s="169"/>
    </row>
    <row r="68" spans="1:5" s="49" customFormat="1" ht="30.75" customHeight="1">
      <c r="A68" s="77">
        <v>2820</v>
      </c>
      <c r="B68" s="78" t="s">
        <v>15</v>
      </c>
      <c r="C68" s="79">
        <f>SUM(D68:E68)</f>
        <v>150000</v>
      </c>
      <c r="D68" s="80">
        <v>150000</v>
      </c>
      <c r="E68" s="113"/>
    </row>
    <row r="69" spans="1:5" s="49" customFormat="1" ht="29.25" customHeight="1" thickBot="1">
      <c r="A69" s="170">
        <v>853</v>
      </c>
      <c r="B69" s="171" t="s">
        <v>51</v>
      </c>
      <c r="C69" s="172">
        <f>C70+C73</f>
        <v>3416000</v>
      </c>
      <c r="D69" s="173">
        <f>D70</f>
        <v>3216000</v>
      </c>
      <c r="E69" s="174">
        <f>E73</f>
        <v>200000</v>
      </c>
    </row>
    <row r="70" spans="1:5" s="49" customFormat="1" ht="19.5" customHeight="1" thickTop="1">
      <c r="A70" s="175">
        <v>85305</v>
      </c>
      <c r="B70" s="84" t="s">
        <v>52</v>
      </c>
      <c r="C70" s="140">
        <f>SUM(C71:C72)</f>
        <v>3216000</v>
      </c>
      <c r="D70" s="141">
        <f>SUM(D71:D72)</f>
        <v>3216000</v>
      </c>
      <c r="E70" s="176"/>
    </row>
    <row r="71" spans="1:5" s="49" customFormat="1" ht="17.25" customHeight="1">
      <c r="A71" s="100">
        <v>2510</v>
      </c>
      <c r="B71" s="118" t="s">
        <v>53</v>
      </c>
      <c r="C71" s="57">
        <f>SUM(D71:E71)</f>
        <v>3050000</v>
      </c>
      <c r="D71" s="120">
        <v>3050000</v>
      </c>
      <c r="E71" s="177"/>
    </row>
    <row r="72" spans="1:5" s="49" customFormat="1" ht="38.25" customHeight="1">
      <c r="A72" s="55">
        <v>6210</v>
      </c>
      <c r="B72" s="56" t="s">
        <v>32</v>
      </c>
      <c r="C72" s="57">
        <f>D72</f>
        <v>166000</v>
      </c>
      <c r="D72" s="90">
        <v>166000</v>
      </c>
      <c r="E72" s="178"/>
    </row>
    <row r="73" spans="1:5" s="122" customFormat="1" ht="14.25" customHeight="1">
      <c r="A73" s="179">
        <v>85311</v>
      </c>
      <c r="B73" s="180" t="s">
        <v>54</v>
      </c>
      <c r="C73" s="181">
        <f>C74</f>
        <v>200000</v>
      </c>
      <c r="D73" s="141"/>
      <c r="E73" s="169">
        <f>E74</f>
        <v>200000</v>
      </c>
    </row>
    <row r="74" spans="1:5" s="49" customFormat="1" ht="27.75" customHeight="1" thickBot="1">
      <c r="A74" s="124">
        <v>2580</v>
      </c>
      <c r="B74" s="125" t="s">
        <v>55</v>
      </c>
      <c r="C74" s="126">
        <f>E74</f>
        <v>200000</v>
      </c>
      <c r="D74" s="127"/>
      <c r="E74" s="182">
        <v>200000</v>
      </c>
    </row>
    <row r="75" spans="1:5" s="38" customFormat="1" ht="19.5" customHeight="1" thickBot="1" thickTop="1">
      <c r="A75" s="33">
        <v>854</v>
      </c>
      <c r="B75" s="68" t="s">
        <v>56</v>
      </c>
      <c r="C75" s="69">
        <f>C78+C76</f>
        <v>831000</v>
      </c>
      <c r="D75" s="92">
        <f>D78</f>
        <v>31000</v>
      </c>
      <c r="E75" s="93">
        <f>E76</f>
        <v>800000</v>
      </c>
    </row>
    <row r="76" spans="1:5" s="38" customFormat="1" ht="16.5" customHeight="1" thickTop="1">
      <c r="A76" s="50">
        <v>85419</v>
      </c>
      <c r="B76" s="183" t="s">
        <v>57</v>
      </c>
      <c r="C76" s="184">
        <f>C77</f>
        <v>800000</v>
      </c>
      <c r="D76" s="185"/>
      <c r="E76" s="186">
        <f>E77</f>
        <v>800000</v>
      </c>
    </row>
    <row r="77" spans="1:5" s="192" customFormat="1" ht="16.5" customHeight="1">
      <c r="A77" s="187">
        <v>2540</v>
      </c>
      <c r="B77" s="188" t="s">
        <v>58</v>
      </c>
      <c r="C77" s="189">
        <f>E77</f>
        <v>800000</v>
      </c>
      <c r="D77" s="190"/>
      <c r="E77" s="191">
        <v>800000</v>
      </c>
    </row>
    <row r="78" spans="1:5" s="193" customFormat="1" ht="12.75" customHeight="1">
      <c r="A78" s="168">
        <v>85495</v>
      </c>
      <c r="B78" s="139" t="s">
        <v>22</v>
      </c>
      <c r="C78" s="140">
        <f>C79</f>
        <v>31000</v>
      </c>
      <c r="D78" s="141">
        <f>D79</f>
        <v>31000</v>
      </c>
      <c r="E78" s="169"/>
    </row>
    <row r="79" spans="1:5" s="195" customFormat="1" ht="25.5" customHeight="1" thickBot="1">
      <c r="A79" s="55">
        <v>2820</v>
      </c>
      <c r="B79" s="88" t="s">
        <v>45</v>
      </c>
      <c r="C79" s="194">
        <f>SUM(D79:E79)</f>
        <v>31000</v>
      </c>
      <c r="D79" s="90">
        <v>31000</v>
      </c>
      <c r="E79" s="91"/>
    </row>
    <row r="80" spans="1:5" s="38" customFormat="1" ht="27" thickBot="1" thickTop="1">
      <c r="A80" s="33">
        <v>921</v>
      </c>
      <c r="B80" s="68" t="s">
        <v>59</v>
      </c>
      <c r="C80" s="69">
        <f>C81+C83+C85+C87+C89+C91+C94</f>
        <v>15170700</v>
      </c>
      <c r="D80" s="92">
        <f>D81+D83+D85+D87+D89+D91+D94</f>
        <v>4607000</v>
      </c>
      <c r="E80" s="93">
        <f>E81+E83+E85+E87+E89+E91</f>
        <v>10563700</v>
      </c>
    </row>
    <row r="81" spans="1:5" s="38" customFormat="1" ht="17.25" customHeight="1" thickTop="1">
      <c r="A81" s="72">
        <v>92105</v>
      </c>
      <c r="B81" s="73" t="s">
        <v>60</v>
      </c>
      <c r="C81" s="97">
        <f>C82</f>
        <v>210000</v>
      </c>
      <c r="D81" s="98">
        <f>D82</f>
        <v>210000</v>
      </c>
      <c r="E81" s="99"/>
    </row>
    <row r="82" spans="1:5" s="197" customFormat="1" ht="26.25" customHeight="1">
      <c r="A82" s="100">
        <v>2820</v>
      </c>
      <c r="B82" s="78" t="s">
        <v>15</v>
      </c>
      <c r="C82" s="57">
        <f>SUM(D82:E82)</f>
        <v>210000</v>
      </c>
      <c r="D82" s="196">
        <v>210000</v>
      </c>
      <c r="E82" s="178"/>
    </row>
    <row r="83" spans="1:5" s="38" customFormat="1" ht="18" customHeight="1">
      <c r="A83" s="175">
        <v>92106</v>
      </c>
      <c r="B83" s="198" t="s">
        <v>61</v>
      </c>
      <c r="C83" s="199">
        <f>C84</f>
        <v>2591000</v>
      </c>
      <c r="D83" s="200"/>
      <c r="E83" s="201">
        <f>E84</f>
        <v>2591000</v>
      </c>
    </row>
    <row r="84" spans="1:5" s="122" customFormat="1" ht="16.5" customHeight="1">
      <c r="A84" s="143">
        <v>2480</v>
      </c>
      <c r="B84" s="202" t="s">
        <v>62</v>
      </c>
      <c r="C84" s="57">
        <f>SUM(D84:E84)</f>
        <v>2591000</v>
      </c>
      <c r="D84" s="203"/>
      <c r="E84" s="204">
        <v>2591000</v>
      </c>
    </row>
    <row r="85" spans="1:5" s="38" customFormat="1" ht="18" customHeight="1">
      <c r="A85" s="175">
        <v>92108</v>
      </c>
      <c r="B85" s="198" t="s">
        <v>63</v>
      </c>
      <c r="C85" s="199">
        <f>SUM(C86:C86)</f>
        <v>3127000</v>
      </c>
      <c r="D85" s="200"/>
      <c r="E85" s="201">
        <f>SUM(E86:E86)</f>
        <v>3127000</v>
      </c>
    </row>
    <row r="86" spans="1:5" s="122" customFormat="1" ht="14.25" customHeight="1">
      <c r="A86" s="100">
        <v>2480</v>
      </c>
      <c r="B86" s="101" t="s">
        <v>62</v>
      </c>
      <c r="C86" s="57">
        <f>SUM(D86:E86)</f>
        <v>3127000</v>
      </c>
      <c r="D86" s="196"/>
      <c r="E86" s="178">
        <v>3127000</v>
      </c>
    </row>
    <row r="87" spans="1:5" s="38" customFormat="1" ht="17.25" customHeight="1">
      <c r="A87" s="175">
        <v>92109</v>
      </c>
      <c r="B87" s="198" t="s">
        <v>64</v>
      </c>
      <c r="C87" s="199">
        <f>SUM(C88:C88)</f>
        <v>2569000</v>
      </c>
      <c r="D87" s="200">
        <f>SUM(D88:D88)</f>
        <v>2569000</v>
      </c>
      <c r="E87" s="201"/>
    </row>
    <row r="88" spans="1:5" s="49" customFormat="1" ht="15" customHeight="1">
      <c r="A88" s="100">
        <v>2480</v>
      </c>
      <c r="B88" s="101" t="s">
        <v>62</v>
      </c>
      <c r="C88" s="57">
        <f>SUM(D88:E88)</f>
        <v>2569000</v>
      </c>
      <c r="D88" s="205">
        <f>2419000+150000</f>
        <v>2569000</v>
      </c>
      <c r="E88" s="206"/>
    </row>
    <row r="89" spans="1:5" s="38" customFormat="1" ht="18.75" customHeight="1">
      <c r="A89" s="114">
        <v>92116</v>
      </c>
      <c r="B89" s="207" t="s">
        <v>65</v>
      </c>
      <c r="C89" s="199">
        <f>C90</f>
        <v>3904400</v>
      </c>
      <c r="D89" s="200">
        <f>D90</f>
        <v>1328000</v>
      </c>
      <c r="E89" s="201">
        <f>E90</f>
        <v>2576400</v>
      </c>
    </row>
    <row r="90" spans="1:5" s="49" customFormat="1" ht="14.25" customHeight="1">
      <c r="A90" s="143">
        <v>2480</v>
      </c>
      <c r="B90" s="202" t="s">
        <v>62</v>
      </c>
      <c r="C90" s="57">
        <f>SUM(D90:E90)</f>
        <v>3904400</v>
      </c>
      <c r="D90" s="203">
        <v>1328000</v>
      </c>
      <c r="E90" s="204">
        <v>2576400</v>
      </c>
    </row>
    <row r="91" spans="1:5" s="38" customFormat="1" ht="16.5" customHeight="1">
      <c r="A91" s="175">
        <v>92118</v>
      </c>
      <c r="B91" s="198" t="s">
        <v>66</v>
      </c>
      <c r="C91" s="199">
        <f>SUM(C92:C93)</f>
        <v>2269300</v>
      </c>
      <c r="D91" s="200"/>
      <c r="E91" s="201">
        <f>SUM(E92:E93)</f>
        <v>2269300</v>
      </c>
    </row>
    <row r="92" spans="1:5" s="38" customFormat="1" ht="13.5" customHeight="1">
      <c r="A92" s="100">
        <v>2480</v>
      </c>
      <c r="B92" s="101" t="s">
        <v>62</v>
      </c>
      <c r="C92" s="57">
        <f>SUM(D92:E92)</f>
        <v>1912300</v>
      </c>
      <c r="D92" s="208"/>
      <c r="E92" s="206">
        <v>1912300</v>
      </c>
    </row>
    <row r="93" spans="1:5" s="214" customFormat="1" ht="40.5" customHeight="1">
      <c r="A93" s="209">
        <v>6220</v>
      </c>
      <c r="B93" s="210" t="s">
        <v>67</v>
      </c>
      <c r="C93" s="211">
        <f>E93</f>
        <v>357000</v>
      </c>
      <c r="D93" s="212"/>
      <c r="E93" s="213">
        <v>357000</v>
      </c>
    </row>
    <row r="94" spans="1:5" s="214" customFormat="1" ht="18" customHeight="1">
      <c r="A94" s="215">
        <v>92195</v>
      </c>
      <c r="B94" s="216" t="s">
        <v>22</v>
      </c>
      <c r="C94" s="217">
        <f>D94</f>
        <v>500000</v>
      </c>
      <c r="D94" s="218">
        <f>D95</f>
        <v>500000</v>
      </c>
      <c r="E94" s="219"/>
    </row>
    <row r="95" spans="1:5" s="214" customFormat="1" ht="20.25" customHeight="1" thickBot="1">
      <c r="A95" s="209">
        <v>2480</v>
      </c>
      <c r="B95" s="220" t="s">
        <v>62</v>
      </c>
      <c r="C95" s="211">
        <f>D95</f>
        <v>500000</v>
      </c>
      <c r="D95" s="221">
        <v>500000</v>
      </c>
      <c r="E95" s="213"/>
    </row>
    <row r="96" spans="1:5" s="38" customFormat="1" ht="21.75" customHeight="1" thickBot="1" thickTop="1">
      <c r="A96" s="33">
        <v>926</v>
      </c>
      <c r="B96" s="68" t="s">
        <v>68</v>
      </c>
      <c r="C96" s="69">
        <f>D96+E96</f>
        <v>3400000</v>
      </c>
      <c r="D96" s="92">
        <f>D97</f>
        <v>3400000</v>
      </c>
      <c r="E96" s="93"/>
    </row>
    <row r="97" spans="1:5" s="38" customFormat="1" ht="17.25" customHeight="1" thickTop="1">
      <c r="A97" s="222">
        <v>92605</v>
      </c>
      <c r="B97" s="223" t="s">
        <v>69</v>
      </c>
      <c r="C97" s="184">
        <f>C98</f>
        <v>3400000</v>
      </c>
      <c r="D97" s="224">
        <f>D98</f>
        <v>3400000</v>
      </c>
      <c r="E97" s="225"/>
    </row>
    <row r="98" spans="1:5" s="49" customFormat="1" ht="26.25" customHeight="1" thickBot="1">
      <c r="A98" s="100">
        <v>2820</v>
      </c>
      <c r="B98" s="118" t="s">
        <v>45</v>
      </c>
      <c r="C98" s="57">
        <f>SUM(D98:E98)</f>
        <v>3400000</v>
      </c>
      <c r="D98" s="226">
        <v>3400000</v>
      </c>
      <c r="E98" s="177"/>
    </row>
    <row r="99" spans="1:5" s="38" customFormat="1" ht="18" customHeight="1" thickTop="1">
      <c r="A99" s="227"/>
      <c r="B99" s="228" t="s">
        <v>7</v>
      </c>
      <c r="C99" s="229">
        <f>C14+C20+C25+C28+C48+C57+C69+C80+C96+C75+C17+C11</f>
        <v>56412880</v>
      </c>
      <c r="D99" s="230">
        <f>D14+D20+D25+D28+D48+D57+D69+D80+D96+D75+D17+D11</f>
        <v>36769500</v>
      </c>
      <c r="E99" s="231">
        <f>E14+E20+E25+E28+E48+E57+E69+E80+E96+E75</f>
        <v>19643380</v>
      </c>
    </row>
    <row r="100" spans="1:5" ht="9.75" customHeight="1">
      <c r="A100" s="232"/>
      <c r="B100" s="233" t="s">
        <v>70</v>
      </c>
      <c r="C100" s="234"/>
      <c r="D100" s="235"/>
      <c r="E100" s="236"/>
    </row>
    <row r="101" spans="1:5" ht="14.25" customHeight="1">
      <c r="A101" s="232"/>
      <c r="B101" s="233" t="s">
        <v>71</v>
      </c>
      <c r="C101" s="237">
        <f>SUM(D101:E101)</f>
        <v>54279880</v>
      </c>
      <c r="D101" s="238">
        <f>D99-D102</f>
        <v>34993500</v>
      </c>
      <c r="E101" s="239">
        <f>E99-E102</f>
        <v>19286380</v>
      </c>
    </row>
    <row r="102" spans="1:5" ht="16.5" thickBot="1">
      <c r="A102" s="240"/>
      <c r="B102" s="241" t="s">
        <v>72</v>
      </c>
      <c r="C102" s="242">
        <f>SUM(D102:E102)</f>
        <v>2133000</v>
      </c>
      <c r="D102" s="243">
        <f>D36+D72+D93</f>
        <v>1776000</v>
      </c>
      <c r="E102" s="244">
        <f>E36+E72+E93</f>
        <v>357000</v>
      </c>
    </row>
    <row r="103" spans="1:5" ht="16.5" thickTop="1">
      <c r="A103" s="248" t="s">
        <v>73</v>
      </c>
      <c r="B103" s="245"/>
      <c r="C103" s="246"/>
      <c r="D103" s="246"/>
      <c r="E103" s="246"/>
    </row>
    <row r="104" spans="1:5" ht="15.75">
      <c r="A104" s="248" t="s">
        <v>74</v>
      </c>
      <c r="B104" s="247"/>
      <c r="C104" s="246"/>
      <c r="D104" s="246"/>
      <c r="E104" s="246"/>
    </row>
    <row r="105" spans="1:5" ht="15.75">
      <c r="A105" s="248" t="s">
        <v>75</v>
      </c>
      <c r="B105" s="247"/>
      <c r="C105" s="246"/>
      <c r="D105" s="246"/>
      <c r="E105" s="246"/>
    </row>
    <row r="106" spans="2:5" ht="15.75">
      <c r="B106" s="247"/>
      <c r="C106" s="246"/>
      <c r="D106" s="246"/>
      <c r="E106" s="246"/>
    </row>
    <row r="107" spans="2:5" ht="15.75">
      <c r="B107" s="247"/>
      <c r="C107" s="246"/>
      <c r="D107" s="246"/>
      <c r="E107" s="246"/>
    </row>
    <row r="108" spans="2:5" ht="15.75">
      <c r="B108" s="247"/>
      <c r="C108" s="246"/>
      <c r="D108" s="246"/>
      <c r="E108" s="246"/>
    </row>
    <row r="109" spans="2:5" ht="15.75">
      <c r="B109" s="247"/>
      <c r="C109" s="246"/>
      <c r="D109" s="246"/>
      <c r="E109" s="246"/>
    </row>
    <row r="110" spans="2:5" ht="15.75">
      <c r="B110" s="247"/>
      <c r="C110" s="246"/>
      <c r="D110" s="246"/>
      <c r="E110" s="246"/>
    </row>
    <row r="111" spans="2:5" ht="15.75">
      <c r="B111" s="247"/>
      <c r="C111" s="246"/>
      <c r="D111" s="246"/>
      <c r="E111" s="246"/>
    </row>
    <row r="112" spans="2:5" ht="15.75">
      <c r="B112" s="247"/>
      <c r="C112" s="246"/>
      <c r="D112" s="246"/>
      <c r="E112" s="246"/>
    </row>
    <row r="113" spans="2:5" ht="15.75">
      <c r="B113" s="247"/>
      <c r="C113" s="246"/>
      <c r="D113" s="246"/>
      <c r="E113" s="246"/>
    </row>
    <row r="114" spans="2:5" ht="15.75">
      <c r="B114" s="247"/>
      <c r="C114" s="246"/>
      <c r="D114" s="246"/>
      <c r="E114" s="246"/>
    </row>
    <row r="115" spans="2:5" ht="15.75">
      <c r="B115" s="247"/>
      <c r="C115" s="246"/>
      <c r="D115" s="246"/>
      <c r="E115" s="246"/>
    </row>
    <row r="116" spans="2:5" ht="15.75">
      <c r="B116" s="247"/>
      <c r="C116" s="246"/>
      <c r="D116" s="246"/>
      <c r="E116" s="246"/>
    </row>
    <row r="117" spans="2:5" ht="15.75">
      <c r="B117" s="247"/>
      <c r="C117" s="246"/>
      <c r="D117" s="246"/>
      <c r="E117" s="246"/>
    </row>
    <row r="118" spans="2:5" ht="15.75">
      <c r="B118" s="247"/>
      <c r="C118" s="246"/>
      <c r="D118" s="246"/>
      <c r="E118" s="246"/>
    </row>
    <row r="119" spans="2:5" ht="15.75">
      <c r="B119" s="247"/>
      <c r="C119" s="246"/>
      <c r="D119" s="246"/>
      <c r="E119" s="246"/>
    </row>
    <row r="120" spans="2:5" ht="15.75">
      <c r="B120" s="247"/>
      <c r="C120" s="246"/>
      <c r="D120" s="246"/>
      <c r="E120" s="246"/>
    </row>
    <row r="121" spans="2:5" ht="15.75">
      <c r="B121" s="247"/>
      <c r="C121" s="246"/>
      <c r="D121" s="246"/>
      <c r="E121" s="246"/>
    </row>
    <row r="122" spans="2:5" ht="15.75">
      <c r="B122" s="247"/>
      <c r="C122" s="246"/>
      <c r="D122" s="246"/>
      <c r="E122" s="246"/>
    </row>
    <row r="123" spans="2:5" ht="15.75">
      <c r="B123" s="247"/>
      <c r="C123" s="246"/>
      <c r="D123" s="246"/>
      <c r="E123" s="246"/>
    </row>
    <row r="124" spans="2:5" ht="15.75">
      <c r="B124" s="247"/>
      <c r="C124" s="246"/>
      <c r="D124" s="246"/>
      <c r="E124" s="246"/>
    </row>
    <row r="125" spans="2:5" ht="15.75">
      <c r="B125" s="247"/>
      <c r="C125" s="246"/>
      <c r="D125" s="246"/>
      <c r="E125" s="246"/>
    </row>
    <row r="126" spans="2:5" ht="15.75">
      <c r="B126" s="247"/>
      <c r="C126" s="246"/>
      <c r="D126" s="246"/>
      <c r="E126" s="246"/>
    </row>
  </sheetData>
  <printOptions horizontalCentered="1"/>
  <pageMargins left="0.2362204724409449" right="0.2362204724409449" top="0.984251968503937" bottom="0.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2008-12-18T13:33:34Z</cp:lastPrinted>
  <dcterms:created xsi:type="dcterms:W3CDTF">2008-12-18T13:32:48Z</dcterms:created>
  <dcterms:modified xsi:type="dcterms:W3CDTF">2008-12-23T13:15:27Z</dcterms:modified>
  <cp:category/>
  <cp:version/>
  <cp:contentType/>
  <cp:contentStatus/>
</cp:coreProperties>
</file>