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l nr 1" sheetId="1" r:id="rId1"/>
    <sheet name="Zal nr 2" sheetId="2" r:id="rId2"/>
    <sheet name="Zal nr 3" sheetId="3" r:id="rId3"/>
  </sheets>
  <definedNames>
    <definedName name="_xlnm.Print_Titles" localSheetId="0">'Zal nr 1'!$8:$10</definedName>
    <definedName name="_xlnm.Print_Titles" localSheetId="1">'Zal nr 2'!$8:$10</definedName>
  </definedNames>
  <calcPr fullCalcOnLoad="1"/>
</workbook>
</file>

<file path=xl/sharedStrings.xml><?xml version="1.0" encoding="utf-8"?>
<sst xmlns="http://schemas.openxmlformats.org/spreadsheetml/2006/main" count="264" uniqueCount="150">
  <si>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</si>
  <si>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</si>
  <si>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</si>
  <si>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</si>
  <si>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</si>
  <si>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</si>
  <si>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</si>
  <si>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</si>
  <si>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</si>
  <si>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</si>
  <si>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</si>
  <si>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</si>
  <si>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IK</t>
  </si>
  <si>
    <t>Pozostała działalność</t>
  </si>
  <si>
    <t>4270</t>
  </si>
  <si>
    <t>Zakup usług remontowych</t>
  </si>
  <si>
    <t>RO "Wspólny Dom"</t>
  </si>
  <si>
    <t>Składki na ubezpieczenia społeczne</t>
  </si>
  <si>
    <t>2510</t>
  </si>
  <si>
    <t>Dotacja podmiotowa z budżetu dla zakładu budżetowego</t>
  </si>
  <si>
    <t>Wpływy z różnych opłat</t>
  </si>
  <si>
    <t>0750</t>
  </si>
  <si>
    <t>4300</t>
  </si>
  <si>
    <t>Zakup usług pozostałych</t>
  </si>
  <si>
    <t>ADMINISTRACJA PUBLICZNA</t>
  </si>
  <si>
    <t>75095</t>
  </si>
  <si>
    <t>0960</t>
  </si>
  <si>
    <t>BRM</t>
  </si>
  <si>
    <t>PI</t>
  </si>
  <si>
    <t>RÓŻNE ROZLICZENIA</t>
  </si>
  <si>
    <t>75814</t>
  </si>
  <si>
    <t>Różne rozliczenia finansowe</t>
  </si>
  <si>
    <t>0920</t>
  </si>
  <si>
    <t>Pozostałe odsetki</t>
  </si>
  <si>
    <t>0970</t>
  </si>
  <si>
    <t>Wpływy z różnych dochodów</t>
  </si>
  <si>
    <t>OŚWIATA I WYCHOWANIE</t>
  </si>
  <si>
    <t>Szkoły podstawowe</t>
  </si>
  <si>
    <t>E</t>
  </si>
  <si>
    <t>0830</t>
  </si>
  <si>
    <t>Wpływy z usług</t>
  </si>
  <si>
    <t>Zakup materiałów i wyposażenia</t>
  </si>
  <si>
    <t>6050</t>
  </si>
  <si>
    <t>Wydatki inwestycyjne jednostek budżetowych</t>
  </si>
  <si>
    <t>Przedszkola</t>
  </si>
  <si>
    <t>Gimnazja</t>
  </si>
  <si>
    <t>4010</t>
  </si>
  <si>
    <t>KS</t>
  </si>
  <si>
    <t>EDUKACYJNA OPIEKA WYCHOWAWCZA</t>
  </si>
  <si>
    <t>GOSPODARKA KOMUNALNA I OCHRONA ŚRODOWISKA</t>
  </si>
  <si>
    <t>KULTURA I OCHRONA DZIEDZICTWA NARODOWEGO</t>
  </si>
  <si>
    <t>Biblioteki</t>
  </si>
  <si>
    <t>Dotacja podmiotowa z budżetu dla samorządowej instytucji kultury</t>
  </si>
  <si>
    <t>KULTURA FIZYCZNA I SPORT</t>
  </si>
  <si>
    <t>OGÓŁEM</t>
  </si>
  <si>
    <t>per saldo</t>
  </si>
  <si>
    <t>Załącznik nr 2 do Uchwały</t>
  </si>
  <si>
    <t>w złotych</t>
  </si>
  <si>
    <t>Licea ogólnokształcące</t>
  </si>
  <si>
    <t>4210</t>
  </si>
  <si>
    <t>Centrum Kształcenia Ustawicznego</t>
  </si>
  <si>
    <t>Filharmonie, orkiestry, chóry i kapele</t>
  </si>
  <si>
    <t>Otrzymane spadki, zapisy i  darowizny w postaci pieniężnej</t>
  </si>
  <si>
    <t>TURYSTYKA</t>
  </si>
  <si>
    <t>Zadania w zakresie upowszechniania turystyki</t>
  </si>
  <si>
    <t>4170</t>
  </si>
  <si>
    <t>BEZPIECZEŃSTWO PUBLICZNE I OCHRONA PRZECIWPOŻAROWA</t>
  </si>
  <si>
    <t>75405</t>
  </si>
  <si>
    <t xml:space="preserve">Komendy powiatowe policji  </t>
  </si>
  <si>
    <t>Wpływy ze sprzedaży składników majątkowych</t>
  </si>
  <si>
    <t>Zakup usług zdrowotnych</t>
  </si>
  <si>
    <t>Szkoły podstawowe specjalne</t>
  </si>
  <si>
    <t>Licea profilowane</t>
  </si>
  <si>
    <t>Wynagrodzenia osobowe pracowników</t>
  </si>
  <si>
    <t>Szkoły zawodowe</t>
  </si>
  <si>
    <t>4110</t>
  </si>
  <si>
    <t>4120</t>
  </si>
  <si>
    <t>Składki na Fundusz Pracy</t>
  </si>
  <si>
    <t>0840</t>
  </si>
  <si>
    <t>0870</t>
  </si>
  <si>
    <t>Internaty i bursy szkolne</t>
  </si>
  <si>
    <t>3000</t>
  </si>
  <si>
    <t>Wpłaty jednostek na fundusz celowy</t>
  </si>
  <si>
    <t>POZOSTAŁE ZADANIA W ZAKRESIE POLITYKI SPOŁECZNEJ</t>
  </si>
  <si>
    <t>Rehabilitacja zawodowa i społeczna osób niepełnosprawnych</t>
  </si>
  <si>
    <t>SKB ul. Lechicka</t>
  </si>
  <si>
    <t>SKB ul. Austriacka - nowe zadanie inwestycyjne</t>
  </si>
  <si>
    <t>Wpływy ze sprzedaży wyrobów</t>
  </si>
  <si>
    <t>Zakup pomocy naukowych, dydaktycznych i książek</t>
  </si>
  <si>
    <t>Szkolne schroniska młodzieżowe</t>
  </si>
  <si>
    <t xml:space="preserve">ŹRÓDŁA  POKRYCIA </t>
  </si>
  <si>
    <t>DEFICYTU   BUDŻETOWEGO</t>
  </si>
  <si>
    <t>MIASTA  KOSZALINA</t>
  </si>
  <si>
    <t>NA   2005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</si>
  <si>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</si>
  <si>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</si>
  <si>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</si>
  <si>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</si>
  <si>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</si>
  <si>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</si>
  <si>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</si>
  <si>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WFOŚiGW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</si>
  <si>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</si>
  <si>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</si>
  <si>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</si>
  <si>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</si>
  <si>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</si>
  <si>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</si>
  <si>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</si>
  <si>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</si>
  <si>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3 do Uchwały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</si>
  <si>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jst  oraz innych umów o podobnym charakterze</t>
    </r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</si>
  <si>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jst oraz innych umów o podobnym charakterze</t>
    </r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</si>
  <si>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</si>
  <si>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ZMIANY   PLANU  DOCHODÓW  I  WYDATKÓW   NA  ZADANIA  WŁASNE   GMINY                                                                         W  2005  ROKU</t>
  </si>
  <si>
    <t>ZMIANY   PLANU  DOCHODÓW  I   WYDATKÓW   NA  ZADANIA  WŁASNE  POWIATU                                                                                     W  2005  ROKU</t>
  </si>
  <si>
    <t>0690</t>
  </si>
  <si>
    <t>ZK</t>
  </si>
  <si>
    <r>
      <t xml:space="preserve">Wynagrodzenia osobowe pracowników - </t>
    </r>
    <r>
      <rPr>
        <i/>
        <sz val="10"/>
        <rFont val="Arial Narrow"/>
        <family val="2"/>
      </rPr>
      <t>odprawy emerytalne</t>
    </r>
  </si>
  <si>
    <t xml:space="preserve">Zakup usług pozostałych </t>
  </si>
  <si>
    <t>GOSPODARKA MIESZKANIOWA</t>
  </si>
  <si>
    <t>Pozostała dzałalność</t>
  </si>
  <si>
    <r>
      <t>Zakup materiałów i wyposażenia -</t>
    </r>
    <r>
      <rPr>
        <i/>
        <sz val="10"/>
        <rFont val="Arial Narrow"/>
        <family val="2"/>
      </rPr>
      <t xml:space="preserve"> RO "Wspólny Dom"</t>
    </r>
  </si>
  <si>
    <r>
      <t xml:space="preserve">Wydatki inwestycyjne jednostek budżetowych - nowe zadanie inwestycyjne </t>
    </r>
    <r>
      <rPr>
        <i/>
        <sz val="10"/>
        <rFont val="Arial Narrow"/>
        <family val="2"/>
      </rPr>
      <t>"Miniboisko przy Gimnazjum nr 6"</t>
    </r>
  </si>
  <si>
    <r>
      <t>Wydatki inwestycyjne jednostek budżetowych -</t>
    </r>
    <r>
      <rPr>
        <i/>
        <sz val="10"/>
        <rFont val="Arial Narrow"/>
        <family val="2"/>
      </rPr>
      <t xml:space="preserve"> inwestycyjne inicjatywy społeczne</t>
    </r>
  </si>
  <si>
    <r>
      <t>Zakup materiałów i wyposażenia -</t>
    </r>
    <r>
      <rPr>
        <i/>
        <sz val="10"/>
        <rFont val="Arial Narrow"/>
        <family val="2"/>
      </rPr>
      <t xml:space="preserve"> RO "Tysiąclecie"</t>
    </r>
  </si>
  <si>
    <t>SZKOLNICTWO WYŻSZE</t>
  </si>
  <si>
    <t>Pomoc materialna dla studentów</t>
  </si>
  <si>
    <t>Dotacja celowa otrzymana przez jednostkę samorządu terytorialnego od innej jednostki samorządu terytorialnego będącej instytucją wdrażąjącą na zadania bieżące realizowane na podstawie porozumień</t>
  </si>
  <si>
    <t>Dotacje celowe otrzymane z gminy na zadania bieżące realizowane na podstawie porozumień miedzy jednostkami samorządu teryrorialnego</t>
  </si>
  <si>
    <t>Dotacje celowe otrzymane z gminy na zadania bieżące realizowane na podstawie porozumień między jednostkami samorządu terytorialnego</t>
  </si>
  <si>
    <t>Pomoc materialna dla uczniów</t>
  </si>
  <si>
    <t>Dotacje celowe otrzymane z powiatu na zadania bieżące realizowane na podstawie porozumień</t>
  </si>
  <si>
    <r>
      <t xml:space="preserve">Wynagrodzenia bezosobowe </t>
    </r>
    <r>
      <rPr>
        <i/>
        <sz val="11"/>
        <rFont val="Arial Narrow"/>
        <family val="2"/>
      </rPr>
      <t xml:space="preserve">- </t>
    </r>
    <r>
      <rPr>
        <i/>
        <sz val="10"/>
        <rFont val="Arial Narrow"/>
        <family val="2"/>
      </rPr>
      <t>RO "Tysiącleci</t>
    </r>
    <r>
      <rPr>
        <sz val="10"/>
        <rFont val="Arial Narrow"/>
        <family val="2"/>
      </rPr>
      <t>e"</t>
    </r>
  </si>
  <si>
    <t>Specjalny Ośrodek Szkolno - Wychowawczy</t>
  </si>
  <si>
    <t>DOCHODY OD OSÓB PRAWNYCH , OD OSÓB FIZYCZNYCH I OD INNYCH JEDNOSTEK NIE POSIADAJĄCYCH OSOBOWOŚCI PRAWNEJ ORAZ WYDATKI ZWIĄZANE Z ICH POBOREM</t>
  </si>
  <si>
    <t>75616</t>
  </si>
  <si>
    <t>Wpływy z podatku rolnego, podatku leśnego, podatki od spadków i darowizn, podatku od czynności cywilnoprawnych oraz podatków i opłat lokalnych od osób fizycznych</t>
  </si>
  <si>
    <t>2440</t>
  </si>
  <si>
    <t>Dotacje otrzymane z funduszy celowych na realizację zadań bieżących  jednostek sektora finansów publicznych</t>
  </si>
  <si>
    <t>OCHRONA ZDROWIA</t>
  </si>
  <si>
    <r>
      <t>Zakup usług pozostałych -</t>
    </r>
    <r>
      <rPr>
        <i/>
        <sz val="10"/>
        <rFont val="Arial Narrow"/>
        <family val="2"/>
      </rPr>
      <t xml:space="preserve"> likwidacja barier architektonicznych</t>
    </r>
    <r>
      <rPr>
        <sz val="11"/>
        <rFont val="Arial Narrow"/>
        <family val="2"/>
      </rPr>
      <t xml:space="preserve"> </t>
    </r>
  </si>
  <si>
    <r>
      <t xml:space="preserve">Zakup usług pozostałych - </t>
    </r>
    <r>
      <rPr>
        <i/>
        <sz val="10"/>
        <rFont val="Arial Narrow"/>
        <family val="2"/>
      </rPr>
      <t>RO "Wspólny Dom"</t>
    </r>
  </si>
  <si>
    <t>Usprawnienie układu komunikacyjnego miasta Koszalin -  ul. Władysława IV</t>
  </si>
  <si>
    <t>Przebudowa skrzyżowanie ulic:  Armii Krajowej - Monte Cassino - Franciszkańskiej - Niepodległości</t>
  </si>
  <si>
    <t>Pożyczki z Banku Gospopdarstwa Krajowego na prefinansowanie programów i projektów z udziałem środków pochodzących z funduszy strukturalnych i Funduszu Spójności</t>
  </si>
  <si>
    <t xml:space="preserve"> - spłata pożyczek  na prefinansowanie programów i projektów z udziałem środków pochodzących z funduszy strukturalnych i Funduszu Spójności - Bank Gospodarstwa Krajowego</t>
  </si>
  <si>
    <t xml:space="preserve">Nr  XXIX / 464 / 2005  </t>
  </si>
  <si>
    <t>z dnia 27  października  2005 r</t>
  </si>
  <si>
    <t xml:space="preserve">Nr  XXIX  / 464  / 2005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</si>
</sst>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1">
    <font>
      <sz val="10"/>
      <name val="Arial CE"/>
      <family val="0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b/>
      <i/>
      <sz val="12"/>
      <name val="Arial Narrow"/>
      <family val="2"/>
    </font>
    <font>
      <sz val="14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i/>
      <sz val="13"/>
      <name val="Arial Narrow"/>
      <family val="2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centerContinuous" vertical="center"/>
      <protection locked="0"/>
    </xf>
    <xf numFmtId="0" fontId="9" fillId="0" borderId="15" xfId="0" applyNumberFormat="1" applyFont="1" applyFill="1" applyBorder="1" applyAlignment="1" applyProtection="1">
      <alignment vertical="center" wrapText="1"/>
      <protection locked="0"/>
    </xf>
    <xf numFmtId="164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20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49" fontId="10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49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33" xfId="0" applyNumberFormat="1" applyFont="1" applyFill="1" applyBorder="1" applyAlignment="1" applyProtection="1">
      <alignment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49" fontId="10" fillId="0" borderId="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37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39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" fontId="9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5" xfId="18" applyNumberFormat="1" applyFont="1" applyFill="1" applyBorder="1" applyAlignment="1" applyProtection="1">
      <alignment vertical="center" wrapText="1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9" fillId="0" borderId="41" xfId="0" applyNumberFormat="1" applyFont="1" applyFill="1" applyBorder="1" applyAlignment="1" applyProtection="1">
      <alignment vertical="center"/>
      <protection locked="0"/>
    </xf>
    <xf numFmtId="3" fontId="9" fillId="0" borderId="30" xfId="0" applyNumberFormat="1" applyFont="1" applyFill="1" applyBorder="1" applyAlignment="1" applyProtection="1">
      <alignment vertical="center"/>
      <protection locked="0"/>
    </xf>
    <xf numFmtId="1" fontId="9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6" xfId="18" applyNumberFormat="1" applyFont="1" applyFill="1" applyBorder="1" applyAlignment="1" applyProtection="1">
      <alignment vertical="center" wrapText="1"/>
      <protection locked="0"/>
    </xf>
    <xf numFmtId="164" fontId="9" fillId="0" borderId="6" xfId="0" applyNumberFormat="1" applyFont="1" applyFill="1" applyBorder="1" applyAlignment="1" applyProtection="1">
      <alignment horizontal="center" vertical="center"/>
      <protection locked="0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42" xfId="0" applyNumberFormat="1" applyFont="1" applyFill="1" applyBorder="1" applyAlignment="1" applyProtection="1">
      <alignment vertical="center"/>
      <protection locked="0"/>
    </xf>
    <xf numFmtId="3" fontId="9" fillId="0" borderId="43" xfId="0" applyNumberFormat="1" applyFont="1" applyFill="1" applyBorder="1" applyAlignment="1" applyProtection="1">
      <alignment vertical="center"/>
      <protection locked="0"/>
    </xf>
    <xf numFmtId="49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0" fontId="10" fillId="0" borderId="37" xfId="0" applyNumberFormat="1" applyFont="1" applyFill="1" applyBorder="1" applyAlignment="1" applyProtection="1">
      <alignment vertical="center" wrapText="1"/>
      <protection locked="0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164" fontId="10" fillId="0" borderId="6" xfId="0" applyNumberFormat="1" applyFont="1" applyFill="1" applyBorder="1" applyAlignment="1" applyProtection="1">
      <alignment horizontal="center"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9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2" xfId="18" applyNumberFormat="1" applyFont="1" applyFill="1" applyBorder="1" applyAlignment="1" applyProtection="1">
      <alignment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49" fontId="10" fillId="0" borderId="4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8" xfId="0" applyNumberFormat="1" applyFont="1" applyFill="1" applyBorder="1" applyAlignment="1" applyProtection="1">
      <alignment vertical="center" wrapText="1"/>
      <protection locked="0"/>
    </xf>
    <xf numFmtId="164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6" xfId="0" applyNumberFormat="1" applyFont="1" applyFill="1" applyBorder="1" applyAlignment="1" applyProtection="1">
      <alignment vertical="center" wrapText="1"/>
      <protection locked="0"/>
    </xf>
    <xf numFmtId="164" fontId="10" fillId="0" borderId="6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0" fontId="9" fillId="0" borderId="31" xfId="0" applyNumberFormat="1" applyFont="1" applyFill="1" applyBorder="1" applyAlignment="1" applyProtection="1">
      <alignment horizontal="centerContinuous" vertical="center"/>
      <protection locked="0"/>
    </xf>
    <xf numFmtId="0" fontId="9" fillId="0" borderId="32" xfId="0" applyNumberFormat="1" applyFont="1" applyFill="1" applyBorder="1" applyAlignment="1" applyProtection="1">
      <alignment vertical="center" wrapText="1"/>
      <protection locked="0"/>
    </xf>
    <xf numFmtId="164" fontId="9" fillId="0" borderId="32" xfId="0" applyNumberFormat="1" applyFont="1" applyFill="1" applyBorder="1" applyAlignment="1" applyProtection="1">
      <alignment horizontal="center"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3" fontId="9" fillId="0" borderId="34" xfId="0" applyNumberFormat="1" applyFont="1" applyFill="1" applyBorder="1" applyAlignment="1" applyProtection="1">
      <alignment vertical="center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NumberFormat="1" applyFont="1" applyFill="1" applyBorder="1" applyAlignment="1" applyProtection="1">
      <alignment horizontal="centerContinuous" vertical="center"/>
      <protection locked="0"/>
    </xf>
    <xf numFmtId="0" fontId="9" fillId="0" borderId="12" xfId="0" applyNumberFormat="1" applyFont="1" applyFill="1" applyBorder="1" applyAlignment="1" applyProtection="1">
      <alignment vertical="center" wrapText="1"/>
      <protection locked="0"/>
    </xf>
    <xf numFmtId="3" fontId="9" fillId="0" borderId="51" xfId="0" applyNumberFormat="1" applyFont="1" applyFill="1" applyBorder="1" applyAlignment="1" applyProtection="1">
      <alignment vertical="center"/>
      <protection locked="0"/>
    </xf>
    <xf numFmtId="3" fontId="9" fillId="0" borderId="9" xfId="0" applyNumberFormat="1" applyFont="1" applyFill="1" applyBorder="1" applyAlignment="1" applyProtection="1">
      <alignment horizontal="right" vertical="center"/>
      <protection locked="0"/>
    </xf>
    <xf numFmtId="49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1" fontId="10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2" xfId="18" applyNumberFormat="1" applyFont="1" applyFill="1" applyBorder="1" applyAlignment="1" applyProtection="1">
      <alignment vertical="center" wrapText="1"/>
      <protection locked="0"/>
    </xf>
    <xf numFmtId="164" fontId="9" fillId="0" borderId="51" xfId="0" applyNumberFormat="1" applyFont="1" applyFill="1" applyBorder="1" applyAlignment="1" applyProtection="1">
      <alignment horizontal="center"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1" fontId="10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6" xfId="18" applyNumberFormat="1" applyFont="1" applyFill="1" applyBorder="1" applyAlignment="1" applyProtection="1">
      <alignment vertical="center" wrapText="1"/>
      <protection locked="0"/>
    </xf>
    <xf numFmtId="164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26" xfId="0" applyNumberFormat="1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3" fontId="12" fillId="0" borderId="27" xfId="0" applyNumberFormat="1" applyFont="1" applyBorder="1" applyAlignment="1">
      <alignment horizontal="centerContinuous" vertical="center"/>
    </xf>
    <xf numFmtId="3" fontId="12" fillId="0" borderId="16" xfId="0" applyNumberFormat="1" applyFont="1" applyBorder="1" applyAlignment="1">
      <alignment horizontal="centerContinuous" vertical="center"/>
    </xf>
    <xf numFmtId="3" fontId="12" fillId="0" borderId="41" xfId="0" applyNumberFormat="1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3" fontId="4" fillId="0" borderId="6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1" fillId="0" borderId="54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3" fillId="0" borderId="6" xfId="0" applyFont="1" applyBorder="1" applyAlignment="1">
      <alignment/>
    </xf>
    <xf numFmtId="3" fontId="13" fillId="0" borderId="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6" xfId="0" applyFont="1" applyBorder="1" applyAlignment="1">
      <alignment vertical="center" wrapText="1"/>
    </xf>
    <xf numFmtId="3" fontId="15" fillId="0" borderId="6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4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38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3" fontId="17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54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6" xfId="0" applyNumberFormat="1" applyFont="1" applyBorder="1" applyAlignment="1">
      <alignment vertical="center"/>
    </xf>
    <xf numFmtId="0" fontId="1" fillId="0" borderId="53" xfId="0" applyFont="1" applyBorder="1" applyAlignment="1">
      <alignment/>
    </xf>
    <xf numFmtId="3" fontId="11" fillId="0" borderId="28" xfId="0" applyNumberFormat="1" applyFont="1" applyBorder="1" applyAlignment="1">
      <alignment vertical="center"/>
    </xf>
    <xf numFmtId="0" fontId="5" fillId="0" borderId="0" xfId="0" applyFont="1" applyAlignment="1">
      <alignment/>
    </xf>
    <xf numFmtId="3" fontId="11" fillId="0" borderId="41" xfId="0" applyNumberFormat="1" applyFont="1" applyBorder="1" applyAlignment="1">
      <alignment horizontal="centerContinuous" vertical="center"/>
    </xf>
    <xf numFmtId="4" fontId="3" fillId="0" borderId="16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6" fillId="0" borderId="56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7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8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9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6" fillId="0" borderId="45" xfId="0" applyFont="1" applyBorder="1" applyAlignment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Continuous" vertical="center"/>
      <protection locked="0"/>
    </xf>
    <xf numFmtId="3" fontId="9" fillId="0" borderId="41" xfId="0" applyNumberFormat="1" applyFont="1" applyFill="1" applyBorder="1" applyAlignment="1" applyProtection="1">
      <alignment horizontal="right" vertical="center"/>
      <protection locked="0"/>
    </xf>
    <xf numFmtId="164" fontId="9" fillId="0" borderId="60" xfId="0" applyNumberFormat="1" applyFont="1" applyFill="1" applyBorder="1" applyAlignment="1" applyProtection="1">
      <alignment horizontal="center"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2" xfId="0" applyNumberFormat="1" applyFont="1" applyFill="1" applyBorder="1" applyAlignment="1" applyProtection="1">
      <alignment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9" fillId="0" borderId="29" xfId="0" applyNumberFormat="1" applyFont="1" applyFill="1" applyBorder="1" applyAlignment="1" applyProtection="1">
      <alignment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3" fontId="9" fillId="0" borderId="36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49" fontId="10" fillId="0" borderId="62" xfId="0" applyNumberFormat="1" applyFont="1" applyFill="1" applyBorder="1" applyAlignment="1" applyProtection="1">
      <alignment horizontal="centerContinuous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3" fontId="9" fillId="0" borderId="18" xfId="0" applyNumberFormat="1" applyFont="1" applyFill="1" applyBorder="1" applyAlignment="1" applyProtection="1">
      <alignment vertical="center"/>
      <protection locked="0"/>
    </xf>
    <xf numFmtId="1" fontId="9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2" xfId="18" applyNumberFormat="1" applyFont="1" applyFill="1" applyBorder="1" applyAlignment="1" applyProtection="1">
      <alignment vertical="center" wrapText="1"/>
      <protection locked="0"/>
    </xf>
    <xf numFmtId="0" fontId="9" fillId="0" borderId="63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65" xfId="0" applyNumberFormat="1" applyFont="1" applyFill="1" applyBorder="1" applyAlignment="1" applyProtection="1">
      <alignment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0" fontId="9" fillId="0" borderId="60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0" fontId="10" fillId="0" borderId="60" xfId="0" applyNumberFormat="1" applyFont="1" applyFill="1" applyBorder="1" applyAlignment="1" applyProtection="1">
      <alignment vertical="center" wrapText="1"/>
      <protection locked="0"/>
    </xf>
    <xf numFmtId="0" fontId="10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52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10" fillId="0" borderId="49" xfId="0" applyNumberFormat="1" applyFont="1" applyFill="1" applyBorder="1" applyAlignment="1" applyProtection="1">
      <alignment vertical="center"/>
      <protection locked="0"/>
    </xf>
    <xf numFmtId="3" fontId="9" fillId="0" borderId="51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NumberFormat="1" applyFont="1" applyFill="1" applyBorder="1" applyAlignment="1" applyProtection="1">
      <alignment horizontal="centerContinuous" vertical="center"/>
      <protection locked="0"/>
    </xf>
    <xf numFmtId="0" fontId="9" fillId="0" borderId="20" xfId="0" applyNumberFormat="1" applyFont="1" applyFill="1" applyBorder="1" applyAlignment="1" applyProtection="1">
      <alignment vertical="center" wrapText="1"/>
      <protection locked="0"/>
    </xf>
    <xf numFmtId="164" fontId="9" fillId="0" borderId="63" xfId="0" applyNumberFormat="1" applyFont="1" applyFill="1" applyBorder="1" applyAlignment="1" applyProtection="1">
      <alignment horizontal="center" vertical="center"/>
      <protection locked="0"/>
    </xf>
    <xf numFmtId="3" fontId="9" fillId="0" borderId="64" xfId="0" applyNumberFormat="1" applyFont="1" applyFill="1" applyBorder="1" applyAlignment="1" applyProtection="1">
      <alignment horizontal="right" vertical="center"/>
      <protection locked="0"/>
    </xf>
    <xf numFmtId="164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16" fillId="0" borderId="44" xfId="0" applyNumberFormat="1" applyFont="1" applyFill="1" applyBorder="1" applyAlignment="1" applyProtection="1">
      <alignment horizontal="centerContinuous" vertical="center"/>
      <protection locked="0"/>
    </xf>
    <xf numFmtId="0" fontId="16" fillId="0" borderId="7" xfId="0" applyNumberFormat="1" applyFont="1" applyFill="1" applyBorder="1" applyAlignment="1" applyProtection="1">
      <alignment vertical="center" wrapText="1"/>
      <protection locked="0"/>
    </xf>
    <xf numFmtId="0" fontId="16" fillId="0" borderId="48" xfId="0" applyNumberFormat="1" applyFont="1" applyFill="1" applyBorder="1" applyAlignment="1" applyProtection="1">
      <alignment horizontal="center" vertical="center"/>
      <protection locked="0"/>
    </xf>
    <xf numFmtId="3" fontId="16" fillId="0" borderId="7" xfId="0" applyNumberFormat="1" applyFont="1" applyFill="1" applyBorder="1" applyAlignment="1" applyProtection="1">
      <alignment horizontal="right" vertical="center"/>
      <protection locked="0"/>
    </xf>
    <xf numFmtId="3" fontId="16" fillId="0" borderId="8" xfId="0" applyNumberFormat="1" applyFont="1" applyFill="1" applyBorder="1" applyAlignment="1" applyProtection="1">
      <alignment horizontal="right" vertical="center"/>
      <protection locked="0"/>
    </xf>
    <xf numFmtId="3" fontId="16" fillId="0" borderId="66" xfId="0" applyNumberFormat="1" applyFont="1" applyFill="1" applyBorder="1" applyAlignment="1" applyProtection="1">
      <alignment horizontal="right" vertical="center"/>
      <protection locked="0"/>
    </xf>
    <xf numFmtId="3" fontId="16" fillId="0" borderId="45" xfId="0" applyNumberFormat="1" applyFont="1" applyFill="1" applyBorder="1" applyAlignment="1" applyProtection="1">
      <alignment horizontal="right" vertical="center"/>
      <protection locked="0"/>
    </xf>
    <xf numFmtId="1" fontId="10" fillId="0" borderId="6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68" xfId="18" applyNumberFormat="1" applyFont="1" applyFill="1" applyBorder="1" applyAlignment="1" applyProtection="1">
      <alignment vertical="center" wrapText="1"/>
      <protection locked="0"/>
    </xf>
    <xf numFmtId="0" fontId="10" fillId="0" borderId="69" xfId="0" applyNumberFormat="1" applyFont="1" applyFill="1" applyBorder="1" applyAlignment="1" applyProtection="1">
      <alignment horizontal="center"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71" xfId="0" applyNumberFormat="1" applyFont="1" applyFill="1" applyBorder="1" applyAlignment="1" applyProtection="1">
      <alignment horizontal="right" vertical="center"/>
      <protection locked="0"/>
    </xf>
    <xf numFmtId="3" fontId="10" fillId="0" borderId="72" xfId="0" applyNumberFormat="1" applyFont="1" applyFill="1" applyBorder="1" applyAlignment="1" applyProtection="1">
      <alignment horizontal="right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64" xfId="0" applyNumberFormat="1" applyFont="1" applyFill="1" applyBorder="1" applyAlignment="1" applyProtection="1">
      <alignment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vertical="center" wrapText="1"/>
      <protection locked="0"/>
    </xf>
    <xf numFmtId="1" fontId="10" fillId="0" borderId="6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horizontal="centerContinuous" vertical="center"/>
    </xf>
    <xf numFmtId="0" fontId="19" fillId="0" borderId="0" xfId="0" applyFont="1" applyAlignment="1">
      <alignment/>
    </xf>
    <xf numFmtId="0" fontId="18" fillId="0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39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6" xfId="0" applyNumberFormat="1" applyFont="1" applyFill="1" applyBorder="1" applyAlignment="1" applyProtection="1">
      <alignment horizontal="right" vertical="center"/>
      <protection locked="0"/>
    </xf>
    <xf numFmtId="3" fontId="18" fillId="0" borderId="38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3" fontId="18" fillId="0" borderId="4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0" fontId="10" fillId="0" borderId="63" xfId="0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vertical="center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0" fontId="9" fillId="0" borderId="15" xfId="0" applyNumberFormat="1" applyFont="1" applyFill="1" applyBorder="1" applyAlignment="1" applyProtection="1">
      <alignment vertical="center"/>
      <protection locked="0"/>
    </xf>
    <xf numFmtId="0" fontId="9" fillId="0" borderId="20" xfId="0" applyNumberFormat="1" applyFont="1" applyFill="1" applyBorder="1" applyAlignment="1" applyProtection="1">
      <alignment vertical="center"/>
      <protection locked="0"/>
    </xf>
    <xf numFmtId="0" fontId="10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3" fontId="9" fillId="0" borderId="73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9" fillId="0" borderId="68" xfId="0" applyNumberFormat="1" applyFont="1" applyFill="1" applyBorder="1" applyAlignment="1" applyProtection="1">
      <alignment vertical="center" wrapText="1"/>
      <protection locked="0"/>
    </xf>
    <xf numFmtId="164" fontId="9" fillId="0" borderId="69" xfId="0" applyNumberFormat="1" applyFont="1" applyFill="1" applyBorder="1" applyAlignment="1" applyProtection="1">
      <alignment horizontal="center"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70" xfId="0" applyNumberFormat="1" applyFont="1" applyFill="1" applyBorder="1" applyAlignment="1" applyProtection="1">
      <alignment vertical="center"/>
      <protection locked="0"/>
    </xf>
    <xf numFmtId="3" fontId="9" fillId="0" borderId="74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vertical="center" wrapText="1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0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NumberFormat="1" applyFont="1" applyFill="1" applyBorder="1" applyAlignment="1" applyProtection="1">
      <alignment horizontal="center" vertical="center"/>
      <protection locked="0"/>
    </xf>
    <xf numFmtId="164" fontId="10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49" fontId="10" fillId="0" borderId="3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3" xfId="0" applyNumberFormat="1" applyFont="1" applyFill="1" applyBorder="1" applyAlignment="1" applyProtection="1">
      <alignment vertical="center" wrapText="1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3" fontId="10" fillId="0" borderId="34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NumberFormat="1" applyFont="1" applyFill="1" applyBorder="1" applyAlignment="1" applyProtection="1">
      <alignment vertical="center" wrapText="1"/>
      <protection locked="0"/>
    </xf>
    <xf numFmtId="164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66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3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0" fontId="10" fillId="0" borderId="76" xfId="0" applyNumberFormat="1" applyFont="1" applyFill="1" applyBorder="1" applyAlignment="1" applyProtection="1">
      <alignment horizontal="center" vertical="center"/>
      <protection locked="0"/>
    </xf>
    <xf numFmtId="3" fontId="10" fillId="0" borderId="76" xfId="0" applyNumberFormat="1" applyFont="1" applyFill="1" applyBorder="1" applyAlignment="1" applyProtection="1">
      <alignment vertical="center"/>
      <protection locked="0"/>
    </xf>
    <xf numFmtId="3" fontId="10" fillId="0" borderId="65" xfId="0" applyNumberFormat="1" applyFont="1" applyFill="1" applyBorder="1" applyAlignment="1" applyProtection="1">
      <alignment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9" fillId="0" borderId="77" xfId="0" applyNumberFormat="1" applyFont="1" applyFill="1" applyBorder="1" applyAlignment="1" applyProtection="1">
      <alignment horizontal="right" vertical="center"/>
      <protection locked="0"/>
    </xf>
    <xf numFmtId="0" fontId="16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1" fillId="0" borderId="46" xfId="0" applyFont="1" applyBorder="1" applyAlignment="1">
      <alignment vertical="center"/>
    </xf>
    <xf numFmtId="3" fontId="16" fillId="0" borderId="55" xfId="0" applyNumberFormat="1" applyFont="1" applyBorder="1" applyAlignment="1">
      <alignment vertical="center"/>
    </xf>
    <xf numFmtId="3" fontId="16" fillId="0" borderId="38" xfId="0" applyNumberFormat="1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39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F82" sqref="F82"/>
    </sheetView>
  </sheetViews>
  <sheetFormatPr defaultColWidth="9.00390625" defaultRowHeight="12.75"/>
  <cols>
    <col min="1" max="1" width="7.625" style="1" customWidth="1"/>
    <col min="2" max="2" width="34.75390625" style="1" customWidth="1"/>
    <col min="3" max="3" width="6.625" style="1" customWidth="1"/>
    <col min="4" max="4" width="11.25390625" style="1" customWidth="1"/>
    <col min="5" max="5" width="10.625" style="1" customWidth="1"/>
    <col min="6" max="6" width="11.25390625" style="1" customWidth="1"/>
    <col min="7" max="7" width="10.375" style="1" customWidth="1"/>
    <col min="8" max="16384" width="10.00390625" style="1" customWidth="1"/>
  </cols>
  <sheetData>
    <row r="1" spans="4:7" ht="12.75" customHeight="1">
      <c r="D1" s="218"/>
      <c r="E1" s="218"/>
      <c r="F1" s="2" t="s">
        <v>0</v>
      </c>
      <c r="G1" s="3"/>
    </row>
    <row r="2" spans="1:7" ht="12.75" customHeight="1">
      <c r="A2" s="4"/>
      <c r="B2" s="5"/>
      <c r="C2" s="6"/>
      <c r="D2" s="219"/>
      <c r="E2" s="219"/>
      <c r="F2" s="7" t="s">
        <v>147</v>
      </c>
      <c r="G2" s="13"/>
    </row>
    <row r="3" spans="1:7" ht="12.75" customHeight="1">
      <c r="A3" s="4"/>
      <c r="B3" s="5"/>
      <c r="C3" s="6"/>
      <c r="D3" s="219"/>
      <c r="E3" s="219"/>
      <c r="F3" s="7" t="s">
        <v>1</v>
      </c>
      <c r="G3" s="13"/>
    </row>
    <row r="4" spans="1:7" ht="12.75" customHeight="1">
      <c r="A4" s="4"/>
      <c r="B4" s="5"/>
      <c r="C4" s="6"/>
      <c r="D4" s="219"/>
      <c r="E4" s="219"/>
      <c r="F4" s="7" t="s">
        <v>148</v>
      </c>
      <c r="G4" s="13"/>
    </row>
    <row r="5" spans="1:7" ht="12" customHeight="1">
      <c r="A5" s="4"/>
      <c r="B5" s="5"/>
      <c r="C5" s="6"/>
      <c r="D5" s="219"/>
      <c r="E5" s="219"/>
      <c r="F5" s="7"/>
      <c r="G5" s="13"/>
    </row>
    <row r="6" spans="1:7" s="12" customFormat="1" ht="36">
      <c r="A6" s="8" t="s">
        <v>114</v>
      </c>
      <c r="B6" s="9"/>
      <c r="C6" s="10"/>
      <c r="D6" s="11"/>
      <c r="E6" s="11"/>
      <c r="F6" s="11"/>
      <c r="G6" s="11"/>
    </row>
    <row r="7" spans="1:7" s="12" customFormat="1" ht="18.75" thickBot="1">
      <c r="A7" s="8"/>
      <c r="B7" s="9"/>
      <c r="C7" s="10"/>
      <c r="D7" s="11"/>
      <c r="E7" s="11"/>
      <c r="F7" s="11"/>
      <c r="G7" s="11" t="s">
        <v>2</v>
      </c>
    </row>
    <row r="8" spans="1:7" s="19" customFormat="1" ht="25.5">
      <c r="A8" s="14" t="s">
        <v>3</v>
      </c>
      <c r="B8" s="15" t="s">
        <v>4</v>
      </c>
      <c r="C8" s="220" t="s">
        <v>5</v>
      </c>
      <c r="D8" s="221" t="s">
        <v>6</v>
      </c>
      <c r="E8" s="222"/>
      <c r="F8" s="223" t="s">
        <v>7</v>
      </c>
      <c r="G8" s="224"/>
    </row>
    <row r="9" spans="1:7" s="19" customFormat="1" ht="15" customHeight="1">
      <c r="A9" s="20" t="s">
        <v>8</v>
      </c>
      <c r="B9" s="21"/>
      <c r="C9" s="225" t="s">
        <v>9</v>
      </c>
      <c r="D9" s="23" t="s">
        <v>10</v>
      </c>
      <c r="E9" s="24" t="s">
        <v>11</v>
      </c>
      <c r="F9" s="23" t="s">
        <v>10</v>
      </c>
      <c r="G9" s="226" t="s">
        <v>11</v>
      </c>
    </row>
    <row r="10" spans="1:7" s="33" customFormat="1" ht="10.5" customHeight="1" thickBot="1">
      <c r="A10" s="336">
        <v>1</v>
      </c>
      <c r="B10" s="29">
        <v>2</v>
      </c>
      <c r="C10" s="337">
        <v>3</v>
      </c>
      <c r="D10" s="29">
        <v>4</v>
      </c>
      <c r="E10" s="30">
        <v>5</v>
      </c>
      <c r="F10" s="29">
        <v>6</v>
      </c>
      <c r="G10" s="338">
        <v>7</v>
      </c>
    </row>
    <row r="11" spans="1:7" s="41" customFormat="1" ht="18" thickBot="1" thickTop="1">
      <c r="A11" s="227">
        <v>630</v>
      </c>
      <c r="B11" s="57" t="s">
        <v>63</v>
      </c>
      <c r="C11" s="58" t="s">
        <v>28</v>
      </c>
      <c r="D11" s="37"/>
      <c r="E11" s="38"/>
      <c r="F11" s="228"/>
      <c r="G11" s="61">
        <f>G12</f>
        <v>5000</v>
      </c>
    </row>
    <row r="12" spans="1:7" s="104" customFormat="1" ht="30" customHeight="1" thickTop="1">
      <c r="A12" s="105">
        <v>63003</v>
      </c>
      <c r="B12" s="106" t="s">
        <v>64</v>
      </c>
      <c r="C12" s="229"/>
      <c r="D12" s="108"/>
      <c r="E12" s="109"/>
      <c r="F12" s="230"/>
      <c r="G12" s="231">
        <f>SUM(G13:G13)</f>
        <v>5000</v>
      </c>
    </row>
    <row r="13" spans="1:7" s="104" customFormat="1" ht="17.25" thickBot="1">
      <c r="A13" s="232" t="s">
        <v>22</v>
      </c>
      <c r="B13" s="70" t="s">
        <v>23</v>
      </c>
      <c r="C13" s="233"/>
      <c r="D13" s="72"/>
      <c r="E13" s="73"/>
      <c r="F13" s="234"/>
      <c r="G13" s="138">
        <v>5000</v>
      </c>
    </row>
    <row r="14" spans="1:7" s="41" customFormat="1" ht="18" thickBot="1" thickTop="1">
      <c r="A14" s="227">
        <v>700</v>
      </c>
      <c r="B14" s="57" t="s">
        <v>120</v>
      </c>
      <c r="C14" s="58" t="s">
        <v>27</v>
      </c>
      <c r="D14" s="37"/>
      <c r="E14" s="38"/>
      <c r="F14" s="228"/>
      <c r="G14" s="61">
        <f>G15</f>
        <v>750</v>
      </c>
    </row>
    <row r="15" spans="1:7" s="104" customFormat="1" ht="17.25" thickTop="1">
      <c r="A15" s="105">
        <v>70095</v>
      </c>
      <c r="B15" s="106" t="s">
        <v>121</v>
      </c>
      <c r="C15" s="229"/>
      <c r="D15" s="108"/>
      <c r="E15" s="109"/>
      <c r="F15" s="230"/>
      <c r="G15" s="231">
        <f>SUM(G16:G16)</f>
        <v>750</v>
      </c>
    </row>
    <row r="16" spans="1:7" s="104" customFormat="1" ht="27.75" customHeight="1" thickBot="1">
      <c r="A16" s="232" t="s">
        <v>59</v>
      </c>
      <c r="B16" s="70" t="s">
        <v>122</v>
      </c>
      <c r="C16" s="233"/>
      <c r="D16" s="72"/>
      <c r="E16" s="73"/>
      <c r="F16" s="234"/>
      <c r="G16" s="100">
        <v>750</v>
      </c>
    </row>
    <row r="17" spans="1:7" s="104" customFormat="1" ht="18" thickBot="1" thickTop="1">
      <c r="A17" s="34">
        <v>750</v>
      </c>
      <c r="B17" s="35" t="s">
        <v>24</v>
      </c>
      <c r="C17" s="58" t="s">
        <v>27</v>
      </c>
      <c r="D17" s="37"/>
      <c r="E17" s="38">
        <f>E18</f>
        <v>750</v>
      </c>
      <c r="F17" s="235">
        <f>SUM(F18)</f>
        <v>200</v>
      </c>
      <c r="G17" s="81">
        <f>G18</f>
        <v>5000</v>
      </c>
    </row>
    <row r="18" spans="1:7" s="104" customFormat="1" ht="17.25" thickTop="1">
      <c r="A18" s="62" t="s">
        <v>25</v>
      </c>
      <c r="B18" s="63" t="s">
        <v>13</v>
      </c>
      <c r="C18" s="236"/>
      <c r="D18" s="65"/>
      <c r="E18" s="66">
        <f>E19</f>
        <v>750</v>
      </c>
      <c r="F18" s="125">
        <f>SUM(F19:F21)</f>
        <v>200</v>
      </c>
      <c r="G18" s="237">
        <f>SUM(G19:G21)</f>
        <v>5000</v>
      </c>
    </row>
    <row r="19" spans="1:7" s="104" customFormat="1" ht="31.5" customHeight="1">
      <c r="A19" s="232" t="s">
        <v>26</v>
      </c>
      <c r="B19" s="70" t="s">
        <v>62</v>
      </c>
      <c r="C19" s="233"/>
      <c r="D19" s="72"/>
      <c r="E19" s="73">
        <v>750</v>
      </c>
      <c r="F19" s="234"/>
      <c r="G19" s="100"/>
    </row>
    <row r="20" spans="1:7" s="104" customFormat="1" ht="12" customHeight="1">
      <c r="A20" s="69" t="s">
        <v>22</v>
      </c>
      <c r="B20" s="70" t="s">
        <v>142</v>
      </c>
      <c r="C20" s="233"/>
      <c r="D20" s="72"/>
      <c r="E20" s="239"/>
      <c r="F20" s="234"/>
      <c r="G20" s="100">
        <v>5000</v>
      </c>
    </row>
    <row r="21" spans="1:7" s="104" customFormat="1" ht="30" thickBot="1">
      <c r="A21" s="240" t="s">
        <v>65</v>
      </c>
      <c r="B21" s="70" t="s">
        <v>133</v>
      </c>
      <c r="C21" s="233"/>
      <c r="D21" s="72"/>
      <c r="E21" s="239"/>
      <c r="F21" s="234">
        <v>200</v>
      </c>
      <c r="G21" s="100"/>
    </row>
    <row r="22" spans="1:7" s="104" customFormat="1" ht="75.75" customHeight="1" thickBot="1" thickTop="1">
      <c r="A22" s="353">
        <v>756</v>
      </c>
      <c r="B22" s="354" t="s">
        <v>135</v>
      </c>
      <c r="C22" s="355"/>
      <c r="D22" s="309"/>
      <c r="E22" s="59">
        <f>SUM(E23)</f>
        <v>279669</v>
      </c>
      <c r="F22" s="356"/>
      <c r="G22" s="357"/>
    </row>
    <row r="23" spans="1:7" s="104" customFormat="1" ht="69" customHeight="1" thickTop="1">
      <c r="A23" s="361" t="s">
        <v>136</v>
      </c>
      <c r="B23" s="362" t="s">
        <v>137</v>
      </c>
      <c r="C23" s="358"/>
      <c r="D23" s="313"/>
      <c r="E23" s="363">
        <f>SUM(E24)</f>
        <v>279669</v>
      </c>
      <c r="F23" s="359"/>
      <c r="G23" s="360"/>
    </row>
    <row r="24" spans="1:7" s="104" customFormat="1" ht="47.25" customHeight="1" thickBot="1">
      <c r="A24" s="240" t="s">
        <v>138</v>
      </c>
      <c r="B24" s="70" t="s">
        <v>139</v>
      </c>
      <c r="C24" s="233"/>
      <c r="D24" s="72"/>
      <c r="E24" s="239">
        <v>279669</v>
      </c>
      <c r="F24" s="234"/>
      <c r="G24" s="100"/>
    </row>
    <row r="25" spans="1:7" s="41" customFormat="1" ht="18" customHeight="1" thickBot="1" thickTop="1">
      <c r="A25" s="56">
        <v>758</v>
      </c>
      <c r="B25" s="57" t="s">
        <v>29</v>
      </c>
      <c r="C25" s="58" t="s">
        <v>38</v>
      </c>
      <c r="D25" s="37"/>
      <c r="E25" s="59">
        <f>SUM(E26)</f>
        <v>2700</v>
      </c>
      <c r="F25" s="60"/>
      <c r="G25" s="61"/>
    </row>
    <row r="26" spans="1:7" s="41" customFormat="1" ht="17.25" thickTop="1">
      <c r="A26" s="62" t="s">
        <v>30</v>
      </c>
      <c r="B26" s="63" t="s">
        <v>31</v>
      </c>
      <c r="C26" s="64"/>
      <c r="D26" s="65"/>
      <c r="E26" s="66">
        <f>SUM(E27:E28)</f>
        <v>2700</v>
      </c>
      <c r="F26" s="67"/>
      <c r="G26" s="68"/>
    </row>
    <row r="27" spans="1:7" s="104" customFormat="1" ht="15" customHeight="1">
      <c r="A27" s="232" t="s">
        <v>116</v>
      </c>
      <c r="B27" s="70" t="s">
        <v>20</v>
      </c>
      <c r="C27" s="71"/>
      <c r="D27" s="72"/>
      <c r="E27" s="73">
        <v>2600</v>
      </c>
      <c r="F27" s="241"/>
      <c r="G27" s="138"/>
    </row>
    <row r="28" spans="1:7" s="41" customFormat="1" ht="15" customHeight="1" thickBot="1">
      <c r="A28" s="69" t="s">
        <v>34</v>
      </c>
      <c r="B28" s="70" t="s">
        <v>35</v>
      </c>
      <c r="C28" s="71"/>
      <c r="D28" s="72"/>
      <c r="E28" s="73">
        <v>100</v>
      </c>
      <c r="F28" s="74"/>
      <c r="G28" s="75"/>
    </row>
    <row r="29" spans="1:7" s="104" customFormat="1" ht="18" thickBot="1" thickTop="1">
      <c r="A29" s="76">
        <v>801</v>
      </c>
      <c r="B29" s="77" t="s">
        <v>36</v>
      </c>
      <c r="C29" s="242" t="s">
        <v>38</v>
      </c>
      <c r="D29" s="37">
        <f>D30</f>
        <v>450</v>
      </c>
      <c r="E29" s="38">
        <f>E30+E41+E43</f>
        <v>63850</v>
      </c>
      <c r="F29" s="243">
        <f>F30+F41+F43</f>
        <v>0</v>
      </c>
      <c r="G29" s="244">
        <f>G30+G41+G43+G47</f>
        <v>184628</v>
      </c>
    </row>
    <row r="30" spans="1:7" s="104" customFormat="1" ht="17.25" thickTop="1">
      <c r="A30" s="245">
        <v>80101</v>
      </c>
      <c r="B30" s="246" t="s">
        <v>37</v>
      </c>
      <c r="C30" s="247"/>
      <c r="D30" s="248">
        <f>SUM(D31:D40)</f>
        <v>450</v>
      </c>
      <c r="E30" s="249">
        <f>SUM(E31:E40)</f>
        <v>63850</v>
      </c>
      <c r="F30" s="250"/>
      <c r="G30" s="251">
        <f>SUM(G31:G40)</f>
        <v>56300</v>
      </c>
    </row>
    <row r="31" spans="1:7" s="104" customFormat="1" ht="58.5" customHeight="1">
      <c r="A31" s="49" t="s">
        <v>21</v>
      </c>
      <c r="B31" s="260" t="s">
        <v>113</v>
      </c>
      <c r="C31" s="261"/>
      <c r="D31" s="262"/>
      <c r="E31" s="263">
        <v>61900</v>
      </c>
      <c r="F31" s="145"/>
      <c r="G31" s="264"/>
    </row>
    <row r="32" spans="1:7" s="104" customFormat="1" ht="16.5">
      <c r="A32" s="69" t="s">
        <v>39</v>
      </c>
      <c r="B32" s="96" t="s">
        <v>40</v>
      </c>
      <c r="C32" s="252"/>
      <c r="D32" s="72"/>
      <c r="E32" s="73">
        <v>1000</v>
      </c>
      <c r="F32" s="129"/>
      <c r="G32" s="100"/>
    </row>
    <row r="33" spans="1:7" s="104" customFormat="1" ht="16.5">
      <c r="A33" s="69" t="s">
        <v>78</v>
      </c>
      <c r="B33" s="96" t="s">
        <v>87</v>
      </c>
      <c r="C33" s="252"/>
      <c r="D33" s="72">
        <v>450</v>
      </c>
      <c r="E33" s="73"/>
      <c r="F33" s="129"/>
      <c r="G33" s="100"/>
    </row>
    <row r="34" spans="1:7" s="104" customFormat="1" ht="33">
      <c r="A34" s="69" t="s">
        <v>79</v>
      </c>
      <c r="B34" s="96" t="s">
        <v>69</v>
      </c>
      <c r="C34" s="252"/>
      <c r="D34" s="72"/>
      <c r="E34" s="73">
        <v>450</v>
      </c>
      <c r="F34" s="129"/>
      <c r="G34" s="100"/>
    </row>
    <row r="35" spans="1:7" s="104" customFormat="1" ht="16.5">
      <c r="A35" s="69" t="s">
        <v>34</v>
      </c>
      <c r="B35" s="70" t="s">
        <v>35</v>
      </c>
      <c r="C35" s="252"/>
      <c r="D35" s="72"/>
      <c r="E35" s="73">
        <v>500</v>
      </c>
      <c r="F35" s="129"/>
      <c r="G35" s="100"/>
    </row>
    <row r="36" spans="1:7" s="104" customFormat="1" ht="15" customHeight="1">
      <c r="A36" s="146">
        <v>4210</v>
      </c>
      <c r="B36" s="147" t="s">
        <v>41</v>
      </c>
      <c r="C36" s="252"/>
      <c r="D36" s="72"/>
      <c r="E36" s="73"/>
      <c r="F36" s="129"/>
      <c r="G36" s="100">
        <v>12700</v>
      </c>
    </row>
    <row r="37" spans="1:7" s="104" customFormat="1" ht="30.75" customHeight="1">
      <c r="A37" s="146">
        <v>4240</v>
      </c>
      <c r="B37" s="147" t="s">
        <v>88</v>
      </c>
      <c r="C37" s="252"/>
      <c r="D37" s="72"/>
      <c r="E37" s="73"/>
      <c r="F37" s="129"/>
      <c r="G37" s="100">
        <v>5800</v>
      </c>
    </row>
    <row r="38" spans="1:7" s="104" customFormat="1" ht="16.5">
      <c r="A38" s="146">
        <v>4270</v>
      </c>
      <c r="B38" s="147" t="s">
        <v>15</v>
      </c>
      <c r="C38" s="252"/>
      <c r="D38" s="72"/>
      <c r="E38" s="73"/>
      <c r="F38" s="129"/>
      <c r="G38" s="100">
        <v>7500</v>
      </c>
    </row>
    <row r="39" spans="1:7" s="104" customFormat="1" ht="16.5">
      <c r="A39" s="146">
        <v>4280</v>
      </c>
      <c r="B39" s="147" t="s">
        <v>70</v>
      </c>
      <c r="C39" s="252"/>
      <c r="D39" s="72"/>
      <c r="E39" s="73"/>
      <c r="F39" s="129"/>
      <c r="G39" s="100">
        <v>3750</v>
      </c>
    </row>
    <row r="40" spans="1:7" s="104" customFormat="1" ht="16.5" customHeight="1">
      <c r="A40" s="136" t="s">
        <v>42</v>
      </c>
      <c r="B40" s="137" t="s">
        <v>43</v>
      </c>
      <c r="C40" s="253"/>
      <c r="D40" s="254"/>
      <c r="E40" s="255"/>
      <c r="F40" s="256"/>
      <c r="G40" s="103">
        <v>26550</v>
      </c>
    </row>
    <row r="41" spans="1:7" s="104" customFormat="1" ht="16.5">
      <c r="A41" s="105">
        <v>80104</v>
      </c>
      <c r="B41" s="106" t="s">
        <v>44</v>
      </c>
      <c r="C41" s="257"/>
      <c r="D41" s="258"/>
      <c r="E41" s="259"/>
      <c r="F41" s="134"/>
      <c r="G41" s="231">
        <f>SUM(G42)</f>
        <v>9428</v>
      </c>
    </row>
    <row r="42" spans="1:7" s="104" customFormat="1" ht="29.25" customHeight="1">
      <c r="A42" s="49" t="s">
        <v>18</v>
      </c>
      <c r="B42" s="260" t="s">
        <v>19</v>
      </c>
      <c r="C42" s="261"/>
      <c r="D42" s="262"/>
      <c r="E42" s="263"/>
      <c r="F42" s="145"/>
      <c r="G42" s="264">
        <v>9428</v>
      </c>
    </row>
    <row r="43" spans="1:7" s="104" customFormat="1" ht="16.5">
      <c r="A43" s="105">
        <v>80110</v>
      </c>
      <c r="B43" s="133" t="s">
        <v>45</v>
      </c>
      <c r="C43" s="257"/>
      <c r="D43" s="258"/>
      <c r="E43" s="259"/>
      <c r="F43" s="145"/>
      <c r="G43" s="231">
        <f>SUM(G44:G46)</f>
        <v>12400</v>
      </c>
    </row>
    <row r="44" spans="1:7" s="104" customFormat="1" ht="16.5">
      <c r="A44" s="146">
        <v>4210</v>
      </c>
      <c r="B44" s="147" t="s">
        <v>41</v>
      </c>
      <c r="C44" s="252"/>
      <c r="D44" s="72"/>
      <c r="E44" s="73"/>
      <c r="F44" s="129"/>
      <c r="G44" s="100">
        <v>5000</v>
      </c>
    </row>
    <row r="45" spans="1:7" s="104" customFormat="1" ht="16.5">
      <c r="A45" s="69" t="s">
        <v>14</v>
      </c>
      <c r="B45" s="96" t="s">
        <v>15</v>
      </c>
      <c r="C45" s="252"/>
      <c r="D45" s="72"/>
      <c r="E45" s="73"/>
      <c r="F45" s="129"/>
      <c r="G45" s="100">
        <v>6500</v>
      </c>
    </row>
    <row r="46" spans="1:7" s="104" customFormat="1" ht="16.5">
      <c r="A46" s="146">
        <v>4280</v>
      </c>
      <c r="B46" s="147" t="s">
        <v>70</v>
      </c>
      <c r="C46" s="252"/>
      <c r="D46" s="72"/>
      <c r="E46" s="73"/>
      <c r="F46" s="129"/>
      <c r="G46" s="100">
        <v>900</v>
      </c>
    </row>
    <row r="47" spans="1:7" s="41" customFormat="1" ht="16.5">
      <c r="A47" s="105">
        <v>80195</v>
      </c>
      <c r="B47" s="106" t="s">
        <v>13</v>
      </c>
      <c r="C47" s="257"/>
      <c r="D47" s="258"/>
      <c r="E47" s="259"/>
      <c r="F47" s="134"/>
      <c r="G47" s="265">
        <f>G48</f>
        <v>106500</v>
      </c>
    </row>
    <row r="48" spans="1:7" s="104" customFormat="1" ht="46.5" thickBot="1">
      <c r="A48" s="146">
        <v>6050</v>
      </c>
      <c r="B48" s="147" t="s">
        <v>123</v>
      </c>
      <c r="C48" s="252"/>
      <c r="D48" s="72"/>
      <c r="E48" s="73"/>
      <c r="F48" s="129"/>
      <c r="G48" s="266">
        <v>106500</v>
      </c>
    </row>
    <row r="49" spans="1:7" s="104" customFormat="1" ht="18" thickBot="1" thickTop="1">
      <c r="A49" s="287">
        <v>803</v>
      </c>
      <c r="B49" s="316" t="s">
        <v>126</v>
      </c>
      <c r="C49" s="308"/>
      <c r="D49" s="37">
        <f>SUM(D50)</f>
        <v>53500</v>
      </c>
      <c r="E49" s="38">
        <f>SUM(E50)</f>
        <v>53500</v>
      </c>
      <c r="F49" s="310"/>
      <c r="G49" s="311"/>
    </row>
    <row r="50" spans="1:7" s="104" customFormat="1" ht="17.25" thickTop="1">
      <c r="A50" s="290">
        <v>80309</v>
      </c>
      <c r="B50" s="317" t="s">
        <v>127</v>
      </c>
      <c r="C50" s="312"/>
      <c r="D50" s="248">
        <f>SUM(D51:D54)</f>
        <v>53500</v>
      </c>
      <c r="E50" s="249">
        <f>SUM(E51:E54)</f>
        <v>53500</v>
      </c>
      <c r="F50" s="314"/>
      <c r="G50" s="315"/>
    </row>
    <row r="51" spans="1:7" s="104" customFormat="1" ht="49.5" customHeight="1">
      <c r="A51" s="293">
        <v>2318</v>
      </c>
      <c r="B51" s="318" t="s">
        <v>129</v>
      </c>
      <c r="C51" s="252"/>
      <c r="D51" s="72">
        <v>40125</v>
      </c>
      <c r="E51" s="73"/>
      <c r="F51" s="129"/>
      <c r="G51" s="266"/>
    </row>
    <row r="52" spans="1:7" s="104" customFormat="1" ht="48" customHeight="1">
      <c r="A52" s="293">
        <v>2319</v>
      </c>
      <c r="B52" s="318" t="s">
        <v>130</v>
      </c>
      <c r="C52" s="252"/>
      <c r="D52" s="72">
        <v>13375</v>
      </c>
      <c r="E52" s="73"/>
      <c r="F52" s="129"/>
      <c r="G52" s="266"/>
    </row>
    <row r="53" spans="1:7" s="104" customFormat="1" ht="78.75" customHeight="1">
      <c r="A53" s="293">
        <v>2888</v>
      </c>
      <c r="B53" s="119" t="s">
        <v>128</v>
      </c>
      <c r="C53" s="252"/>
      <c r="D53" s="72"/>
      <c r="E53" s="73">
        <v>40125</v>
      </c>
      <c r="F53" s="129"/>
      <c r="G53" s="266"/>
    </row>
    <row r="54" spans="1:7" s="104" customFormat="1" ht="83.25" customHeight="1" thickBot="1">
      <c r="A54" s="293">
        <v>2889</v>
      </c>
      <c r="B54" s="119" t="s">
        <v>128</v>
      </c>
      <c r="C54" s="252"/>
      <c r="D54" s="72"/>
      <c r="E54" s="73">
        <v>13375</v>
      </c>
      <c r="F54" s="129"/>
      <c r="G54" s="266"/>
    </row>
    <row r="55" spans="1:7" s="41" customFormat="1" ht="18" thickBot="1" thickTop="1">
      <c r="A55" s="34">
        <v>851</v>
      </c>
      <c r="B55" s="35" t="s">
        <v>140</v>
      </c>
      <c r="C55" s="58" t="s">
        <v>47</v>
      </c>
      <c r="D55" s="78"/>
      <c r="E55" s="79"/>
      <c r="F55" s="39">
        <f>F56</f>
        <v>1500</v>
      </c>
      <c r="G55" s="40"/>
    </row>
    <row r="56" spans="1:7" s="41" customFormat="1" ht="17.25" thickTop="1">
      <c r="A56" s="122">
        <v>85195</v>
      </c>
      <c r="B56" s="123" t="s">
        <v>13</v>
      </c>
      <c r="C56" s="257"/>
      <c r="D56" s="258"/>
      <c r="E56" s="259"/>
      <c r="F56" s="267">
        <f>F57</f>
        <v>1500</v>
      </c>
      <c r="G56" s="141"/>
    </row>
    <row r="57" spans="1:7" s="104" customFormat="1" ht="28.5" customHeight="1">
      <c r="A57" s="49" t="s">
        <v>22</v>
      </c>
      <c r="B57" s="50" t="s">
        <v>141</v>
      </c>
      <c r="C57" s="339"/>
      <c r="D57" s="262"/>
      <c r="E57" s="263"/>
      <c r="F57" s="145">
        <v>1500</v>
      </c>
      <c r="G57" s="340"/>
    </row>
    <row r="58" spans="1:7" s="41" customFormat="1" ht="33.75" thickBot="1">
      <c r="A58" s="326">
        <v>853</v>
      </c>
      <c r="B58" s="327" t="s">
        <v>83</v>
      </c>
      <c r="C58" s="328" t="s">
        <v>47</v>
      </c>
      <c r="D58" s="329"/>
      <c r="E58" s="330"/>
      <c r="F58" s="331">
        <f>F59</f>
        <v>99900</v>
      </c>
      <c r="G58" s="332"/>
    </row>
    <row r="59" spans="1:7" s="41" customFormat="1" ht="33.75" thickTop="1">
      <c r="A59" s="122">
        <v>85311</v>
      </c>
      <c r="B59" s="123" t="s">
        <v>84</v>
      </c>
      <c r="C59" s="257"/>
      <c r="D59" s="258"/>
      <c r="E59" s="259"/>
      <c r="F59" s="267">
        <f>F60</f>
        <v>99900</v>
      </c>
      <c r="G59" s="141"/>
    </row>
    <row r="60" spans="1:7" s="104" customFormat="1" ht="21" customHeight="1" thickBot="1">
      <c r="A60" s="111" t="s">
        <v>22</v>
      </c>
      <c r="B60" s="347" t="s">
        <v>119</v>
      </c>
      <c r="C60" s="348"/>
      <c r="D60" s="349"/>
      <c r="E60" s="350"/>
      <c r="F60" s="351">
        <v>99900</v>
      </c>
      <c r="G60" s="352"/>
    </row>
    <row r="61" spans="1:7" s="41" customFormat="1" ht="19.5" customHeight="1" thickBot="1" thickTop="1">
      <c r="A61" s="34">
        <v>854</v>
      </c>
      <c r="B61" s="35" t="s">
        <v>48</v>
      </c>
      <c r="C61" s="58" t="s">
        <v>38</v>
      </c>
      <c r="D61" s="78">
        <f>D62+D65</f>
        <v>83000</v>
      </c>
      <c r="E61" s="79">
        <f>E62+E65</f>
        <v>83000</v>
      </c>
      <c r="F61" s="39">
        <f>F65</f>
        <v>5000</v>
      </c>
      <c r="G61" s="40"/>
    </row>
    <row r="62" spans="1:7" s="41" customFormat="1" ht="17.25" thickTop="1">
      <c r="A62" s="268">
        <v>85417</v>
      </c>
      <c r="B62" s="269" t="s">
        <v>89</v>
      </c>
      <c r="C62" s="270"/>
      <c r="D62" s="45">
        <f>D63</f>
        <v>83000</v>
      </c>
      <c r="E62" s="46">
        <f>E64</f>
        <v>83000</v>
      </c>
      <c r="F62" s="271"/>
      <c r="G62" s="48"/>
    </row>
    <row r="63" spans="1:7" s="41" customFormat="1" ht="49.5">
      <c r="A63" s="69" t="s">
        <v>21</v>
      </c>
      <c r="B63" s="96" t="s">
        <v>111</v>
      </c>
      <c r="C63" s="272"/>
      <c r="D63" s="97">
        <v>83000</v>
      </c>
      <c r="E63" s="98"/>
      <c r="F63" s="74"/>
      <c r="G63" s="131"/>
    </row>
    <row r="64" spans="1:7" s="41" customFormat="1" ht="16.5">
      <c r="A64" s="69" t="s">
        <v>39</v>
      </c>
      <c r="B64" s="96" t="s">
        <v>40</v>
      </c>
      <c r="C64" s="272"/>
      <c r="D64" s="97"/>
      <c r="E64" s="98">
        <v>83000</v>
      </c>
      <c r="F64" s="74"/>
      <c r="G64" s="131"/>
    </row>
    <row r="65" spans="1:7" s="41" customFormat="1" ht="16.5">
      <c r="A65" s="132">
        <v>85495</v>
      </c>
      <c r="B65" s="133" t="s">
        <v>13</v>
      </c>
      <c r="C65" s="257"/>
      <c r="D65" s="258"/>
      <c r="E65" s="259"/>
      <c r="F65" s="267">
        <f>F66</f>
        <v>5000</v>
      </c>
      <c r="G65" s="141"/>
    </row>
    <row r="66" spans="1:7" s="238" customFormat="1" ht="14.25" customHeight="1">
      <c r="A66" s="273"/>
      <c r="B66" s="274" t="s">
        <v>16</v>
      </c>
      <c r="C66" s="275"/>
      <c r="D66" s="276"/>
      <c r="E66" s="277"/>
      <c r="F66" s="278">
        <f>F67+F68</f>
        <v>5000</v>
      </c>
      <c r="G66" s="279"/>
    </row>
    <row r="67" spans="1:7" s="41" customFormat="1" ht="16.5">
      <c r="A67" s="146">
        <v>4210</v>
      </c>
      <c r="B67" s="147" t="s">
        <v>41</v>
      </c>
      <c r="C67" s="252"/>
      <c r="D67" s="72"/>
      <c r="E67" s="73"/>
      <c r="F67" s="241">
        <v>2000</v>
      </c>
      <c r="G67" s="138"/>
    </row>
    <row r="68" spans="1:7" s="41" customFormat="1" ht="17.25" thickBot="1">
      <c r="A68" s="280">
        <v>4300</v>
      </c>
      <c r="B68" s="281" t="s">
        <v>23</v>
      </c>
      <c r="C68" s="282"/>
      <c r="D68" s="283"/>
      <c r="E68" s="284"/>
      <c r="F68" s="285">
        <v>3000</v>
      </c>
      <c r="G68" s="286"/>
    </row>
    <row r="69" spans="1:7" s="41" customFormat="1" ht="34.5" thickBot="1" thickTop="1">
      <c r="A69" s="287">
        <v>900</v>
      </c>
      <c r="B69" s="288" t="s">
        <v>49</v>
      </c>
      <c r="C69" s="289" t="s">
        <v>12</v>
      </c>
      <c r="D69" s="37"/>
      <c r="E69" s="38"/>
      <c r="F69" s="37">
        <f>F70</f>
        <v>3000</v>
      </c>
      <c r="G69" s="61">
        <f>G70</f>
        <v>3000</v>
      </c>
    </row>
    <row r="70" spans="1:7" s="41" customFormat="1" ht="17.25" thickTop="1">
      <c r="A70" s="290">
        <v>90095</v>
      </c>
      <c r="B70" s="291" t="s">
        <v>13</v>
      </c>
      <c r="C70" s="291"/>
      <c r="D70" s="262"/>
      <c r="E70" s="263"/>
      <c r="F70" s="292">
        <f>F71</f>
        <v>3000</v>
      </c>
      <c r="G70" s="141">
        <f>G71</f>
        <v>3000</v>
      </c>
    </row>
    <row r="71" spans="1:7" s="104" customFormat="1" ht="33" customHeight="1">
      <c r="A71" s="293">
        <v>6050</v>
      </c>
      <c r="B71" s="294" t="s">
        <v>124</v>
      </c>
      <c r="C71" s="233"/>
      <c r="D71" s="72"/>
      <c r="E71" s="73"/>
      <c r="F71" s="234">
        <f>F72</f>
        <v>3000</v>
      </c>
      <c r="G71" s="100">
        <f>G73</f>
        <v>3000</v>
      </c>
    </row>
    <row r="72" spans="1:7" s="307" customFormat="1" ht="12.75">
      <c r="A72" s="300"/>
      <c r="B72" s="301" t="s">
        <v>85</v>
      </c>
      <c r="C72" s="302"/>
      <c r="D72" s="303"/>
      <c r="E72" s="304"/>
      <c r="F72" s="305">
        <v>3000</v>
      </c>
      <c r="G72" s="306"/>
    </row>
    <row r="73" spans="1:7" s="307" customFormat="1" ht="13.5" thickBot="1">
      <c r="A73" s="300"/>
      <c r="B73" s="301" t="s">
        <v>86</v>
      </c>
      <c r="C73" s="302"/>
      <c r="D73" s="303"/>
      <c r="E73" s="304"/>
      <c r="F73" s="305"/>
      <c r="G73" s="306">
        <v>3000</v>
      </c>
    </row>
    <row r="74" spans="1:7" s="41" customFormat="1" ht="34.5" thickBot="1" thickTop="1">
      <c r="A74" s="34">
        <v>921</v>
      </c>
      <c r="B74" s="35" t="s">
        <v>50</v>
      </c>
      <c r="C74" s="58" t="s">
        <v>47</v>
      </c>
      <c r="D74" s="37"/>
      <c r="E74" s="38"/>
      <c r="F74" s="37">
        <f>SUM(F75)</f>
        <v>1300</v>
      </c>
      <c r="G74" s="61">
        <f>G75</f>
        <v>1200</v>
      </c>
    </row>
    <row r="75" spans="1:7" s="41" customFormat="1" ht="17.25" thickTop="1">
      <c r="A75" s="132">
        <v>92116</v>
      </c>
      <c r="B75" s="133" t="s">
        <v>51</v>
      </c>
      <c r="C75" s="107"/>
      <c r="D75" s="134"/>
      <c r="E75" s="109"/>
      <c r="F75" s="135">
        <f>SUM(F76)</f>
        <v>1300</v>
      </c>
      <c r="G75" s="141">
        <f>SUM(G76)</f>
        <v>1200</v>
      </c>
    </row>
    <row r="76" spans="1:7" s="41" customFormat="1" ht="33.75" thickBot="1">
      <c r="A76" s="146">
        <v>2480</v>
      </c>
      <c r="B76" s="147" t="s">
        <v>52</v>
      </c>
      <c r="C76" s="148"/>
      <c r="D76" s="129"/>
      <c r="E76" s="98"/>
      <c r="F76" s="116">
        <v>1300</v>
      </c>
      <c r="G76" s="117">
        <v>1200</v>
      </c>
    </row>
    <row r="77" spans="1:7" s="41" customFormat="1" ht="21.75" customHeight="1" thickBot="1" thickTop="1">
      <c r="A77" s="34">
        <v>926</v>
      </c>
      <c r="B77" s="35" t="s">
        <v>53</v>
      </c>
      <c r="C77" s="58" t="s">
        <v>27</v>
      </c>
      <c r="D77" s="37"/>
      <c r="E77" s="38"/>
      <c r="F77" s="37"/>
      <c r="G77" s="61">
        <f>G78</f>
        <v>200</v>
      </c>
    </row>
    <row r="78" spans="1:7" s="41" customFormat="1" ht="17.25" thickTop="1">
      <c r="A78" s="132">
        <v>92695</v>
      </c>
      <c r="B78" s="133" t="s">
        <v>13</v>
      </c>
      <c r="C78" s="257"/>
      <c r="D78" s="262"/>
      <c r="E78" s="259"/>
      <c r="F78" s="292"/>
      <c r="G78" s="141">
        <f>G79</f>
        <v>200</v>
      </c>
    </row>
    <row r="79" spans="1:7" s="104" customFormat="1" ht="30" thickBot="1">
      <c r="A79" s="295">
        <v>4210</v>
      </c>
      <c r="B79" s="147" t="s">
        <v>125</v>
      </c>
      <c r="C79" s="296"/>
      <c r="D79" s="72"/>
      <c r="E79" s="239"/>
      <c r="F79" s="234"/>
      <c r="G79" s="100">
        <v>200</v>
      </c>
    </row>
    <row r="80" spans="1:7" s="156" customFormat="1" ht="18.75" thickBot="1" thickTop="1">
      <c r="A80" s="149"/>
      <c r="B80" s="150" t="s">
        <v>54</v>
      </c>
      <c r="C80" s="150"/>
      <c r="D80" s="152">
        <f>D77+D74+D69+D61+D58+D29+D25+D17+D11+D49+D22+D55</f>
        <v>136950</v>
      </c>
      <c r="E80" s="209">
        <f>E77+E74+E69+E61+E58+E29+E25+E17+E11+E49+E22+E55</f>
        <v>483469</v>
      </c>
      <c r="F80" s="297">
        <f>F77+F74+F69+F61+F58+F29+F25+F17+F11+F49+F22+F55</f>
        <v>110900</v>
      </c>
      <c r="G80" s="155">
        <f>G77+G74+G69+G61+G58+G29+G25+G17+G11+G49+G22+G55</f>
        <v>199028</v>
      </c>
    </row>
    <row r="81" spans="1:7" s="299" customFormat="1" ht="18.75" thickBot="1" thickTop="1">
      <c r="A81" s="157"/>
      <c r="B81" s="158" t="s">
        <v>55</v>
      </c>
      <c r="C81" s="158"/>
      <c r="D81" s="159">
        <f>E80-D80</f>
        <v>346519</v>
      </c>
      <c r="E81" s="160"/>
      <c r="F81" s="161">
        <f>G80-F80</f>
        <v>88128</v>
      </c>
      <c r="G81" s="298"/>
    </row>
    <row r="82" s="163" customFormat="1" ht="13.5" thickTop="1"/>
    <row r="83" s="163" customFormat="1" ht="12.75"/>
  </sheetData>
  <printOptions horizontalCentered="1"/>
  <pageMargins left="0.1968503937007874" right="0" top="0.7874015748031497" bottom="0.5905511811023623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F2" sqref="F2:F4"/>
    </sheetView>
  </sheetViews>
  <sheetFormatPr defaultColWidth="9.00390625" defaultRowHeight="12.75"/>
  <cols>
    <col min="1" max="1" width="7.375" style="1" customWidth="1"/>
    <col min="2" max="2" width="33.625" style="1" customWidth="1"/>
    <col min="3" max="3" width="6.125" style="1" customWidth="1"/>
    <col min="4" max="4" width="10.125" style="1" customWidth="1"/>
    <col min="5" max="5" width="10.625" style="1" customWidth="1"/>
    <col min="6" max="6" width="11.125" style="1" customWidth="1"/>
    <col min="7" max="7" width="10.125" style="1" customWidth="1"/>
    <col min="8" max="16384" width="10.00390625" style="1" customWidth="1"/>
  </cols>
  <sheetData>
    <row r="1" spans="4:8" ht="14.25" customHeight="1">
      <c r="D1" s="2"/>
      <c r="E1" s="2"/>
      <c r="F1" s="2" t="s">
        <v>56</v>
      </c>
      <c r="G1" s="2"/>
      <c r="H1" s="3"/>
    </row>
    <row r="2" spans="1:8" ht="14.25" customHeight="1">
      <c r="A2" s="4"/>
      <c r="B2" s="5"/>
      <c r="C2" s="6"/>
      <c r="D2" s="7"/>
      <c r="E2" s="7"/>
      <c r="F2" s="7" t="s">
        <v>149</v>
      </c>
      <c r="G2" s="7"/>
      <c r="H2" s="3"/>
    </row>
    <row r="3" spans="1:8" ht="14.25" customHeight="1">
      <c r="A3" s="4"/>
      <c r="B3" s="5"/>
      <c r="C3" s="6"/>
      <c r="D3" s="7"/>
      <c r="E3" s="7"/>
      <c r="F3" s="7" t="s">
        <v>1</v>
      </c>
      <c r="G3" s="7"/>
      <c r="H3" s="3"/>
    </row>
    <row r="4" spans="1:8" ht="15" customHeight="1">
      <c r="A4" s="4"/>
      <c r="B4" s="5"/>
      <c r="C4" s="6"/>
      <c r="D4" s="7"/>
      <c r="E4" s="7"/>
      <c r="F4" s="7" t="s">
        <v>148</v>
      </c>
      <c r="G4" s="7"/>
      <c r="H4" s="3"/>
    </row>
    <row r="5" spans="1:8" ht="21" customHeight="1">
      <c r="A5" s="4"/>
      <c r="B5" s="5"/>
      <c r="C5" s="6"/>
      <c r="D5" s="7"/>
      <c r="E5" s="7"/>
      <c r="F5" s="7"/>
      <c r="G5" s="7"/>
      <c r="H5" s="3"/>
    </row>
    <row r="6" spans="1:8" s="12" customFormat="1" ht="36">
      <c r="A6" s="8" t="s">
        <v>115</v>
      </c>
      <c r="B6" s="9"/>
      <c r="C6" s="10"/>
      <c r="D6" s="11"/>
      <c r="E6" s="11"/>
      <c r="F6" s="11"/>
      <c r="G6" s="11"/>
      <c r="H6" s="2"/>
    </row>
    <row r="7" spans="1:8" s="12" customFormat="1" ht="14.25" customHeight="1" thickBot="1">
      <c r="A7" s="8"/>
      <c r="B7" s="9"/>
      <c r="C7" s="10"/>
      <c r="D7" s="11"/>
      <c r="E7" s="11"/>
      <c r="F7" s="11"/>
      <c r="G7" s="13" t="s">
        <v>57</v>
      </c>
      <c r="H7" s="2"/>
    </row>
    <row r="8" spans="1:7" s="19" customFormat="1" ht="25.5">
      <c r="A8" s="14" t="s">
        <v>3</v>
      </c>
      <c r="B8" s="15" t="s">
        <v>4</v>
      </c>
      <c r="C8" s="16" t="s">
        <v>5</v>
      </c>
      <c r="D8" s="17" t="s">
        <v>6</v>
      </c>
      <c r="E8" s="17"/>
      <c r="F8" s="18" t="s">
        <v>7</v>
      </c>
      <c r="G8" s="18"/>
    </row>
    <row r="9" spans="1:7" s="19" customFormat="1" ht="13.5" customHeight="1">
      <c r="A9" s="20" t="s">
        <v>8</v>
      </c>
      <c r="B9" s="21"/>
      <c r="C9" s="22" t="s">
        <v>9</v>
      </c>
      <c r="D9" s="23" t="s">
        <v>10</v>
      </c>
      <c r="E9" s="24" t="s">
        <v>11</v>
      </c>
      <c r="F9" s="25" t="s">
        <v>10</v>
      </c>
      <c r="G9" s="26" t="s">
        <v>11</v>
      </c>
    </row>
    <row r="10" spans="1:7" s="33" customFormat="1" ht="10.5" customHeight="1" thickBot="1">
      <c r="A10" s="27">
        <v>1</v>
      </c>
      <c r="B10" s="28">
        <v>2</v>
      </c>
      <c r="C10" s="28">
        <v>3</v>
      </c>
      <c r="D10" s="29">
        <v>4</v>
      </c>
      <c r="E10" s="30">
        <v>5</v>
      </c>
      <c r="F10" s="31">
        <v>6</v>
      </c>
      <c r="G10" s="32">
        <v>7</v>
      </c>
    </row>
    <row r="11" spans="1:7" s="41" customFormat="1" ht="32.25" customHeight="1" thickBot="1" thickTop="1">
      <c r="A11" s="34">
        <v>754</v>
      </c>
      <c r="B11" s="35" t="s">
        <v>66</v>
      </c>
      <c r="C11" s="36" t="s">
        <v>117</v>
      </c>
      <c r="D11" s="37"/>
      <c r="E11" s="38"/>
      <c r="F11" s="39"/>
      <c r="G11" s="40">
        <f>G12+G14</f>
        <v>5000</v>
      </c>
    </row>
    <row r="12" spans="1:7" s="41" customFormat="1" ht="18.75" customHeight="1" thickTop="1">
      <c r="A12" s="42" t="s">
        <v>67</v>
      </c>
      <c r="B12" s="43" t="s">
        <v>68</v>
      </c>
      <c r="C12" s="44"/>
      <c r="D12" s="45"/>
      <c r="E12" s="46"/>
      <c r="F12" s="47"/>
      <c r="G12" s="48">
        <f>G13</f>
        <v>5000</v>
      </c>
    </row>
    <row r="13" spans="1:7" s="41" customFormat="1" ht="18.75" customHeight="1" thickBot="1">
      <c r="A13" s="49" t="s">
        <v>81</v>
      </c>
      <c r="B13" s="50" t="s">
        <v>82</v>
      </c>
      <c r="C13" s="51"/>
      <c r="D13" s="52"/>
      <c r="E13" s="53"/>
      <c r="F13" s="54"/>
      <c r="G13" s="55">
        <v>5000</v>
      </c>
    </row>
    <row r="14" spans="1:7" s="41" customFormat="1" ht="18" thickBot="1" thickTop="1">
      <c r="A14" s="56">
        <v>758</v>
      </c>
      <c r="B14" s="57" t="s">
        <v>29</v>
      </c>
      <c r="C14" s="58" t="s">
        <v>12</v>
      </c>
      <c r="D14" s="37"/>
      <c r="E14" s="59">
        <f>SUM(E15)</f>
        <v>30400</v>
      </c>
      <c r="F14" s="60"/>
      <c r="G14" s="61"/>
    </row>
    <row r="15" spans="1:7" s="41" customFormat="1" ht="17.25" thickTop="1">
      <c r="A15" s="62" t="s">
        <v>30</v>
      </c>
      <c r="B15" s="63" t="s">
        <v>31</v>
      </c>
      <c r="C15" s="64"/>
      <c r="D15" s="65"/>
      <c r="E15" s="66">
        <f>E16+E17</f>
        <v>30400</v>
      </c>
      <c r="F15" s="67"/>
      <c r="G15" s="68"/>
    </row>
    <row r="16" spans="1:7" s="41" customFormat="1" ht="16.5">
      <c r="A16" s="69" t="s">
        <v>32</v>
      </c>
      <c r="B16" s="70" t="s">
        <v>33</v>
      </c>
      <c r="C16" s="71"/>
      <c r="D16" s="72"/>
      <c r="E16" s="73">
        <v>27750</v>
      </c>
      <c r="F16" s="74"/>
      <c r="G16" s="75"/>
    </row>
    <row r="17" spans="1:7" s="41" customFormat="1" ht="17.25" thickBot="1">
      <c r="A17" s="69" t="s">
        <v>34</v>
      </c>
      <c r="B17" s="70" t="s">
        <v>35</v>
      </c>
      <c r="C17" s="71"/>
      <c r="D17" s="72"/>
      <c r="E17" s="73">
        <v>2650</v>
      </c>
      <c r="F17" s="74"/>
      <c r="G17" s="75"/>
    </row>
    <row r="18" spans="1:7" s="41" customFormat="1" ht="18" thickBot="1" thickTop="1">
      <c r="A18" s="76">
        <v>801</v>
      </c>
      <c r="B18" s="77" t="s">
        <v>36</v>
      </c>
      <c r="C18" s="36" t="s">
        <v>38</v>
      </c>
      <c r="D18" s="78">
        <f>D19+D26+D31+D33+D41</f>
        <v>3800</v>
      </c>
      <c r="E18" s="79">
        <f>E19+E26+E31+E33+E41</f>
        <v>76320</v>
      </c>
      <c r="F18" s="80">
        <f>F19+F26+F31+F33+F41</f>
        <v>3400</v>
      </c>
      <c r="G18" s="81">
        <f>G19+G26+G31+G33+G41</f>
        <v>101000</v>
      </c>
    </row>
    <row r="19" spans="1:7" s="41" customFormat="1" ht="17.25" thickTop="1">
      <c r="A19" s="82">
        <v>80102</v>
      </c>
      <c r="B19" s="83" t="s">
        <v>71</v>
      </c>
      <c r="C19" s="84"/>
      <c r="D19" s="85">
        <f>SUM(D20:D24)</f>
        <v>3400</v>
      </c>
      <c r="E19" s="86">
        <f>SUM(E20:E24)</f>
        <v>420</v>
      </c>
      <c r="F19" s="87">
        <f>F24</f>
        <v>3400</v>
      </c>
      <c r="G19" s="88">
        <f>SUM(G20:G25)</f>
        <v>2800</v>
      </c>
    </row>
    <row r="20" spans="1:7" s="41" customFormat="1" ht="16.5">
      <c r="A20" s="89" t="s">
        <v>116</v>
      </c>
      <c r="B20" s="90" t="s">
        <v>20</v>
      </c>
      <c r="C20" s="91"/>
      <c r="D20" s="92"/>
      <c r="E20" s="93">
        <v>120</v>
      </c>
      <c r="F20" s="94"/>
      <c r="G20" s="95"/>
    </row>
    <row r="21" spans="1:7" s="41" customFormat="1" ht="46.5" customHeight="1">
      <c r="A21" s="69" t="s">
        <v>21</v>
      </c>
      <c r="B21" s="96" t="s">
        <v>111</v>
      </c>
      <c r="C21" s="84"/>
      <c r="D21" s="97">
        <v>3400</v>
      </c>
      <c r="E21" s="98"/>
      <c r="F21" s="99"/>
      <c r="G21" s="100"/>
    </row>
    <row r="22" spans="1:7" s="41" customFormat="1" ht="33">
      <c r="A22" s="69" t="s">
        <v>79</v>
      </c>
      <c r="B22" s="96" t="s">
        <v>69</v>
      </c>
      <c r="C22" s="84"/>
      <c r="D22" s="97"/>
      <c r="E22" s="98">
        <v>100</v>
      </c>
      <c r="F22" s="99"/>
      <c r="G22" s="100"/>
    </row>
    <row r="23" spans="1:7" s="41" customFormat="1" ht="16.5">
      <c r="A23" s="69" t="s">
        <v>32</v>
      </c>
      <c r="B23" s="70" t="s">
        <v>33</v>
      </c>
      <c r="C23" s="84"/>
      <c r="D23" s="97"/>
      <c r="E23" s="98">
        <v>200</v>
      </c>
      <c r="F23" s="99"/>
      <c r="G23" s="100"/>
    </row>
    <row r="24" spans="1:7" s="104" customFormat="1" ht="16.5">
      <c r="A24" s="69" t="s">
        <v>75</v>
      </c>
      <c r="B24" s="96" t="s">
        <v>17</v>
      </c>
      <c r="C24" s="101"/>
      <c r="D24" s="97"/>
      <c r="E24" s="98"/>
      <c r="F24" s="99">
        <v>3400</v>
      </c>
      <c r="G24" s="100"/>
    </row>
    <row r="25" spans="1:7" s="104" customFormat="1" ht="33">
      <c r="A25" s="136" t="s">
        <v>42</v>
      </c>
      <c r="B25" s="137" t="s">
        <v>43</v>
      </c>
      <c r="C25" s="101"/>
      <c r="D25" s="97"/>
      <c r="E25" s="98"/>
      <c r="F25" s="102"/>
      <c r="G25" s="335">
        <v>2800</v>
      </c>
    </row>
    <row r="26" spans="1:7" s="41" customFormat="1" ht="16.5">
      <c r="A26" s="105">
        <v>80120</v>
      </c>
      <c r="B26" s="106" t="s">
        <v>58</v>
      </c>
      <c r="C26" s="107"/>
      <c r="D26" s="108"/>
      <c r="E26" s="109">
        <f>SUM(E27:E30)</f>
        <v>37000</v>
      </c>
      <c r="F26" s="54"/>
      <c r="G26" s="110">
        <f>SUM(G28:G30)</f>
        <v>37000</v>
      </c>
    </row>
    <row r="27" spans="1:7" s="41" customFormat="1" ht="49.5" customHeight="1">
      <c r="A27" s="111" t="s">
        <v>21</v>
      </c>
      <c r="B27" s="112" t="s">
        <v>111</v>
      </c>
      <c r="C27" s="113"/>
      <c r="D27" s="92"/>
      <c r="E27" s="93">
        <v>37000</v>
      </c>
      <c r="F27" s="114"/>
      <c r="G27" s="115"/>
    </row>
    <row r="28" spans="1:7" s="41" customFormat="1" ht="16.5">
      <c r="A28" s="69" t="s">
        <v>59</v>
      </c>
      <c r="B28" s="96" t="s">
        <v>41</v>
      </c>
      <c r="C28" s="101"/>
      <c r="D28" s="97"/>
      <c r="E28" s="98"/>
      <c r="F28" s="116"/>
      <c r="G28" s="117">
        <v>23000</v>
      </c>
    </row>
    <row r="29" spans="1:7" s="41" customFormat="1" ht="16.5">
      <c r="A29" s="69" t="s">
        <v>14</v>
      </c>
      <c r="B29" s="96" t="s">
        <v>15</v>
      </c>
      <c r="C29" s="101"/>
      <c r="D29" s="97"/>
      <c r="E29" s="98"/>
      <c r="F29" s="116"/>
      <c r="G29" s="117">
        <v>9300</v>
      </c>
    </row>
    <row r="30" spans="1:7" s="41" customFormat="1" ht="16.5">
      <c r="A30" s="118">
        <v>4300</v>
      </c>
      <c r="B30" s="119" t="s">
        <v>23</v>
      </c>
      <c r="C30" s="101"/>
      <c r="D30" s="97"/>
      <c r="E30" s="98"/>
      <c r="F30" s="116"/>
      <c r="G30" s="117">
        <v>4700</v>
      </c>
    </row>
    <row r="31" spans="1:7" s="41" customFormat="1" ht="16.5">
      <c r="A31" s="105">
        <v>80123</v>
      </c>
      <c r="B31" s="106" t="s">
        <v>72</v>
      </c>
      <c r="C31" s="107"/>
      <c r="D31" s="108"/>
      <c r="E31" s="109">
        <f>SUM(E32)</f>
        <v>0</v>
      </c>
      <c r="F31" s="54"/>
      <c r="G31" s="110">
        <f>G32</f>
        <v>2900</v>
      </c>
    </row>
    <row r="32" spans="1:7" s="41" customFormat="1" ht="16.5">
      <c r="A32" s="69" t="s">
        <v>46</v>
      </c>
      <c r="B32" s="96" t="s">
        <v>73</v>
      </c>
      <c r="C32" s="120"/>
      <c r="D32" s="97"/>
      <c r="E32" s="98"/>
      <c r="F32" s="116"/>
      <c r="G32" s="117">
        <v>2900</v>
      </c>
    </row>
    <row r="33" spans="1:7" s="41" customFormat="1" ht="16.5">
      <c r="A33" s="105">
        <v>80130</v>
      </c>
      <c r="B33" s="106" t="s">
        <v>74</v>
      </c>
      <c r="C33" s="107"/>
      <c r="D33" s="108"/>
      <c r="E33" s="109">
        <f>SUM(E34:E36)</f>
        <v>36900</v>
      </c>
      <c r="F33" s="54"/>
      <c r="G33" s="110">
        <f>SUM(G37:G40)</f>
        <v>56400</v>
      </c>
    </row>
    <row r="34" spans="1:7" s="41" customFormat="1" ht="16.5">
      <c r="A34" s="89" t="s">
        <v>116</v>
      </c>
      <c r="B34" s="90" t="s">
        <v>20</v>
      </c>
      <c r="C34" s="91"/>
      <c r="D34" s="92"/>
      <c r="E34" s="93">
        <v>100</v>
      </c>
      <c r="F34" s="114"/>
      <c r="G34" s="115"/>
    </row>
    <row r="35" spans="1:7" s="41" customFormat="1" ht="49.5">
      <c r="A35" s="69" t="s">
        <v>21</v>
      </c>
      <c r="B35" s="96" t="s">
        <v>112</v>
      </c>
      <c r="C35" s="84"/>
      <c r="D35" s="97"/>
      <c r="E35" s="98">
        <v>36400</v>
      </c>
      <c r="F35" s="116"/>
      <c r="G35" s="117"/>
    </row>
    <row r="36" spans="1:7" s="41" customFormat="1" ht="16.5">
      <c r="A36" s="341" t="s">
        <v>39</v>
      </c>
      <c r="B36" s="342" t="s">
        <v>40</v>
      </c>
      <c r="C36" s="124"/>
      <c r="D36" s="343"/>
      <c r="E36" s="344">
        <v>400</v>
      </c>
      <c r="F36" s="345"/>
      <c r="G36" s="346"/>
    </row>
    <row r="37" spans="1:7" s="41" customFormat="1" ht="16.5">
      <c r="A37" s="69" t="s">
        <v>75</v>
      </c>
      <c r="B37" s="96" t="s">
        <v>17</v>
      </c>
      <c r="C37" s="120"/>
      <c r="D37" s="97"/>
      <c r="E37" s="98"/>
      <c r="F37" s="116"/>
      <c r="G37" s="117">
        <v>20000</v>
      </c>
    </row>
    <row r="38" spans="1:7" s="41" customFormat="1" ht="16.5">
      <c r="A38" s="69" t="s">
        <v>76</v>
      </c>
      <c r="B38" s="96" t="s">
        <v>77</v>
      </c>
      <c r="C38" s="120"/>
      <c r="D38" s="97"/>
      <c r="E38" s="98"/>
      <c r="F38" s="116"/>
      <c r="G38" s="117">
        <v>2500</v>
      </c>
    </row>
    <row r="39" spans="1:7" s="41" customFormat="1" ht="16.5">
      <c r="A39" s="69" t="s">
        <v>59</v>
      </c>
      <c r="B39" s="96" t="s">
        <v>41</v>
      </c>
      <c r="C39" s="120"/>
      <c r="D39" s="97"/>
      <c r="E39" s="98"/>
      <c r="F39" s="116"/>
      <c r="G39" s="117">
        <v>19900</v>
      </c>
    </row>
    <row r="40" spans="1:7" s="41" customFormat="1" ht="16.5">
      <c r="A40" s="69" t="s">
        <v>14</v>
      </c>
      <c r="B40" s="96" t="s">
        <v>15</v>
      </c>
      <c r="C40" s="120"/>
      <c r="D40" s="97"/>
      <c r="E40" s="98"/>
      <c r="F40" s="116"/>
      <c r="G40" s="117">
        <v>14000</v>
      </c>
    </row>
    <row r="41" spans="1:7" s="41" customFormat="1" ht="16.5">
      <c r="A41" s="105">
        <v>80140</v>
      </c>
      <c r="B41" s="106" t="s">
        <v>60</v>
      </c>
      <c r="C41" s="107"/>
      <c r="D41" s="108">
        <f>SUM(D42:D44)</f>
        <v>400</v>
      </c>
      <c r="E41" s="109">
        <f>SUM(E42:E44)</f>
        <v>2000</v>
      </c>
      <c r="F41" s="54"/>
      <c r="G41" s="110">
        <f>G45</f>
        <v>1900</v>
      </c>
    </row>
    <row r="42" spans="1:7" s="41" customFormat="1" ht="16.5">
      <c r="A42" s="89" t="s">
        <v>116</v>
      </c>
      <c r="B42" s="90" t="s">
        <v>20</v>
      </c>
      <c r="C42" s="84"/>
      <c r="D42" s="97">
        <v>400</v>
      </c>
      <c r="E42" s="98"/>
      <c r="F42" s="116"/>
      <c r="G42" s="117"/>
    </row>
    <row r="43" spans="1:7" s="41" customFormat="1" ht="49.5" customHeight="1">
      <c r="A43" s="69" t="s">
        <v>21</v>
      </c>
      <c r="B43" s="96" t="s">
        <v>111</v>
      </c>
      <c r="C43" s="84"/>
      <c r="D43" s="97"/>
      <c r="E43" s="98">
        <v>1900</v>
      </c>
      <c r="F43" s="116"/>
      <c r="G43" s="117"/>
    </row>
    <row r="44" spans="1:7" s="41" customFormat="1" ht="16.5">
      <c r="A44" s="69" t="s">
        <v>34</v>
      </c>
      <c r="B44" s="70" t="s">
        <v>35</v>
      </c>
      <c r="C44" s="84"/>
      <c r="D44" s="97"/>
      <c r="E44" s="98">
        <v>100</v>
      </c>
      <c r="F44" s="116"/>
      <c r="G44" s="117"/>
    </row>
    <row r="45" spans="1:7" s="41" customFormat="1" ht="17.25" thickBot="1">
      <c r="A45" s="69" t="s">
        <v>59</v>
      </c>
      <c r="B45" s="96" t="s">
        <v>41</v>
      </c>
      <c r="C45" s="120"/>
      <c r="D45" s="97"/>
      <c r="E45" s="98"/>
      <c r="F45" s="116"/>
      <c r="G45" s="117">
        <v>1900</v>
      </c>
    </row>
    <row r="46" spans="1:7" s="41" customFormat="1" ht="34.5" thickBot="1" thickTop="1">
      <c r="A46" s="34">
        <v>854</v>
      </c>
      <c r="B46" s="35" t="s">
        <v>48</v>
      </c>
      <c r="C46" s="58" t="s">
        <v>38</v>
      </c>
      <c r="D46" s="78">
        <f>D47+D51+D59+D54</f>
        <v>766085</v>
      </c>
      <c r="E46" s="79">
        <f>E47+E51+E59+E54</f>
        <v>812485</v>
      </c>
      <c r="F46" s="121">
        <f>F47+F51+F59+F54</f>
        <v>37728</v>
      </c>
      <c r="G46" s="81">
        <f>G47+G51+G59+G54</f>
        <v>33000</v>
      </c>
    </row>
    <row r="47" spans="1:7" s="41" customFormat="1" ht="33" customHeight="1" thickTop="1">
      <c r="A47" s="122">
        <v>85403</v>
      </c>
      <c r="B47" s="123" t="s">
        <v>134</v>
      </c>
      <c r="C47" s="124"/>
      <c r="D47" s="125">
        <f>SUM(D48:D50)</f>
        <v>4600</v>
      </c>
      <c r="E47" s="126">
        <f>SUM(E48:E50)</f>
        <v>18000</v>
      </c>
      <c r="F47" s="127"/>
      <c r="G47" s="128"/>
    </row>
    <row r="48" spans="1:7" s="41" customFormat="1" ht="16.5">
      <c r="A48" s="89" t="s">
        <v>116</v>
      </c>
      <c r="B48" s="90" t="s">
        <v>20</v>
      </c>
      <c r="C48" s="84"/>
      <c r="D48" s="129"/>
      <c r="E48" s="98">
        <v>13400</v>
      </c>
      <c r="F48" s="130"/>
      <c r="G48" s="131"/>
    </row>
    <row r="49" spans="1:7" s="41" customFormat="1" ht="51.75" customHeight="1">
      <c r="A49" s="69" t="s">
        <v>21</v>
      </c>
      <c r="B49" s="96" t="s">
        <v>111</v>
      </c>
      <c r="C49" s="84"/>
      <c r="D49" s="129">
        <v>4600</v>
      </c>
      <c r="E49" s="98"/>
      <c r="F49" s="130"/>
      <c r="G49" s="131"/>
    </row>
    <row r="50" spans="1:7" s="41" customFormat="1" ht="16.5">
      <c r="A50" s="69" t="s">
        <v>39</v>
      </c>
      <c r="B50" s="96" t="s">
        <v>40</v>
      </c>
      <c r="C50" s="84"/>
      <c r="D50" s="129"/>
      <c r="E50" s="98">
        <v>4600</v>
      </c>
      <c r="F50" s="130"/>
      <c r="G50" s="75"/>
    </row>
    <row r="51" spans="1:7" s="41" customFormat="1" ht="18" customHeight="1">
      <c r="A51" s="132">
        <v>85410</v>
      </c>
      <c r="B51" s="133" t="s">
        <v>80</v>
      </c>
      <c r="C51" s="107"/>
      <c r="D51" s="134"/>
      <c r="E51" s="109">
        <f>E52</f>
        <v>33000</v>
      </c>
      <c r="F51" s="135"/>
      <c r="G51" s="110">
        <f>G53</f>
        <v>33000</v>
      </c>
    </row>
    <row r="52" spans="1:7" s="41" customFormat="1" ht="66">
      <c r="A52" s="69" t="s">
        <v>21</v>
      </c>
      <c r="B52" s="96" t="s">
        <v>113</v>
      </c>
      <c r="C52" s="84"/>
      <c r="D52" s="129"/>
      <c r="E52" s="98">
        <v>33000</v>
      </c>
      <c r="F52" s="116"/>
      <c r="G52" s="117"/>
    </row>
    <row r="53" spans="1:7" s="41" customFormat="1" ht="33">
      <c r="A53" s="136" t="s">
        <v>42</v>
      </c>
      <c r="B53" s="137" t="s">
        <v>43</v>
      </c>
      <c r="C53" s="84"/>
      <c r="D53" s="129"/>
      <c r="E53" s="98"/>
      <c r="F53" s="116"/>
      <c r="G53" s="117">
        <v>33000</v>
      </c>
    </row>
    <row r="54" spans="1:7" s="41" customFormat="1" ht="16.5">
      <c r="A54" s="319">
        <v>85415</v>
      </c>
      <c r="B54" s="320" t="s">
        <v>131</v>
      </c>
      <c r="C54" s="321"/>
      <c r="D54" s="322">
        <f>SUM(D55:D58)</f>
        <v>761485</v>
      </c>
      <c r="E54" s="323">
        <f>SUM(E55:E58)</f>
        <v>761485</v>
      </c>
      <c r="F54" s="267"/>
      <c r="G54" s="141"/>
    </row>
    <row r="55" spans="1:7" s="41" customFormat="1" ht="49.5">
      <c r="A55" s="232">
        <v>2328</v>
      </c>
      <c r="B55" s="324" t="s">
        <v>132</v>
      </c>
      <c r="C55" s="296"/>
      <c r="D55" s="325">
        <v>518187</v>
      </c>
      <c r="E55" s="239"/>
      <c r="F55" s="241"/>
      <c r="G55" s="138"/>
    </row>
    <row r="56" spans="1:7" s="41" customFormat="1" ht="45.75" customHeight="1">
      <c r="A56" s="232">
        <v>2329</v>
      </c>
      <c r="B56" s="324" t="s">
        <v>132</v>
      </c>
      <c r="C56" s="296"/>
      <c r="D56" s="325">
        <v>243298</v>
      </c>
      <c r="E56" s="239"/>
      <c r="F56" s="241"/>
      <c r="G56" s="138"/>
    </row>
    <row r="57" spans="1:7" s="41" customFormat="1" ht="77.25" customHeight="1">
      <c r="A57" s="333">
        <v>2888</v>
      </c>
      <c r="B57" s="334" t="s">
        <v>128</v>
      </c>
      <c r="C57" s="124"/>
      <c r="D57" s="256"/>
      <c r="E57" s="344">
        <v>518187</v>
      </c>
      <c r="F57" s="345"/>
      <c r="G57" s="346"/>
    </row>
    <row r="58" spans="1:7" s="41" customFormat="1" ht="78.75" customHeight="1">
      <c r="A58" s="293">
        <v>2889</v>
      </c>
      <c r="B58" s="119" t="s">
        <v>128</v>
      </c>
      <c r="C58" s="84"/>
      <c r="D58" s="129"/>
      <c r="E58" s="98">
        <v>243298</v>
      </c>
      <c r="F58" s="116"/>
      <c r="G58" s="117"/>
    </row>
    <row r="59" spans="1:7" s="41" customFormat="1" ht="17.25" customHeight="1">
      <c r="A59" s="132">
        <v>85495</v>
      </c>
      <c r="B59" s="133" t="s">
        <v>13</v>
      </c>
      <c r="C59" s="107"/>
      <c r="D59" s="134"/>
      <c r="E59" s="109"/>
      <c r="F59" s="135">
        <f>SUM(F60:F61)</f>
        <v>37728</v>
      </c>
      <c r="G59" s="110"/>
    </row>
    <row r="60" spans="1:7" s="41" customFormat="1" ht="27.75" customHeight="1">
      <c r="A60" s="118">
        <v>4010</v>
      </c>
      <c r="B60" s="119" t="s">
        <v>118</v>
      </c>
      <c r="C60" s="84"/>
      <c r="D60" s="129"/>
      <c r="E60" s="98"/>
      <c r="F60" s="116">
        <v>18728</v>
      </c>
      <c r="G60" s="138"/>
    </row>
    <row r="61" spans="1:7" s="41" customFormat="1" ht="18" customHeight="1" thickBot="1">
      <c r="A61" s="118">
        <v>4300</v>
      </c>
      <c r="B61" s="119" t="s">
        <v>119</v>
      </c>
      <c r="C61" s="84"/>
      <c r="D61" s="139"/>
      <c r="E61" s="98"/>
      <c r="F61" s="140">
        <v>19000</v>
      </c>
      <c r="G61" s="138"/>
    </row>
    <row r="62" spans="1:7" s="41" customFormat="1" ht="35.25" customHeight="1" thickBot="1" thickTop="1">
      <c r="A62" s="34">
        <v>921</v>
      </c>
      <c r="B62" s="35" t="s">
        <v>50</v>
      </c>
      <c r="C62" s="58" t="s">
        <v>47</v>
      </c>
      <c r="D62" s="78"/>
      <c r="E62" s="79"/>
      <c r="F62" s="121"/>
      <c r="G62" s="81">
        <f>G63+G65</f>
        <v>9051</v>
      </c>
    </row>
    <row r="63" spans="1:7" s="41" customFormat="1" ht="21" customHeight="1" thickTop="1">
      <c r="A63" s="132">
        <v>92108</v>
      </c>
      <c r="B63" s="133" t="s">
        <v>61</v>
      </c>
      <c r="C63" s="107"/>
      <c r="D63" s="134"/>
      <c r="E63" s="109"/>
      <c r="F63" s="135"/>
      <c r="G63" s="141">
        <f>SUM(G64)</f>
        <v>1651</v>
      </c>
    </row>
    <row r="64" spans="1:7" s="41" customFormat="1" ht="33">
      <c r="A64" s="142">
        <v>2480</v>
      </c>
      <c r="B64" s="143" t="s">
        <v>52</v>
      </c>
      <c r="C64" s="144"/>
      <c r="D64" s="145"/>
      <c r="E64" s="53"/>
      <c r="F64" s="54"/>
      <c r="G64" s="55">
        <v>1651</v>
      </c>
    </row>
    <row r="65" spans="1:7" s="41" customFormat="1" ht="18" customHeight="1">
      <c r="A65" s="132">
        <v>92116</v>
      </c>
      <c r="B65" s="133" t="s">
        <v>51</v>
      </c>
      <c r="C65" s="107"/>
      <c r="D65" s="134"/>
      <c r="E65" s="109"/>
      <c r="F65" s="135"/>
      <c r="G65" s="141">
        <f>SUM(G66:G66)</f>
        <v>7400</v>
      </c>
    </row>
    <row r="66" spans="1:7" s="41" customFormat="1" ht="33.75" thickBot="1">
      <c r="A66" s="146">
        <v>2480</v>
      </c>
      <c r="B66" s="147" t="s">
        <v>52</v>
      </c>
      <c r="C66" s="148"/>
      <c r="D66" s="129"/>
      <c r="E66" s="98"/>
      <c r="F66" s="116"/>
      <c r="G66" s="117">
        <f>7400</f>
        <v>7400</v>
      </c>
    </row>
    <row r="67" spans="1:7" s="156" customFormat="1" ht="18.75" thickBot="1" thickTop="1">
      <c r="A67" s="149"/>
      <c r="B67" s="150" t="s">
        <v>54</v>
      </c>
      <c r="C67" s="151"/>
      <c r="D67" s="152">
        <f>D14+D18+D46+D62</f>
        <v>769885</v>
      </c>
      <c r="E67" s="153">
        <f>E14+E18+E46+E62</f>
        <v>919205</v>
      </c>
      <c r="F67" s="154">
        <f>F14+F18+F46+F62</f>
        <v>41128</v>
      </c>
      <c r="G67" s="155">
        <f>G14+G18+G46+G62+G11</f>
        <v>148051</v>
      </c>
    </row>
    <row r="68" spans="1:7" s="163" customFormat="1" ht="18.75" thickBot="1" thickTop="1">
      <c r="A68" s="157"/>
      <c r="B68" s="158" t="s">
        <v>55</v>
      </c>
      <c r="C68" s="158"/>
      <c r="D68" s="159">
        <f>E67-D67</f>
        <v>149320</v>
      </c>
      <c r="E68" s="160"/>
      <c r="F68" s="161">
        <f>G67-F67</f>
        <v>106923</v>
      </c>
      <c r="G68" s="162"/>
    </row>
    <row r="69" s="163" customFormat="1" ht="13.5" thickTop="1">
      <c r="F69" s="164"/>
    </row>
    <row r="70" s="163" customFormat="1" ht="12.75">
      <c r="F70" s="165"/>
    </row>
    <row r="71" spans="4:6" s="163" customFormat="1" ht="12.75">
      <c r="D71" s="166"/>
      <c r="E71" s="166"/>
      <c r="F71" s="165"/>
    </row>
    <row r="72" spans="4:6" s="163" customFormat="1" ht="15.75">
      <c r="D72" s="167"/>
      <c r="E72" s="167"/>
      <c r="F72" s="168"/>
    </row>
    <row r="73" spans="4:6" s="163" customFormat="1" ht="12.75">
      <c r="D73" s="167"/>
      <c r="E73" s="167"/>
      <c r="F73" s="164"/>
    </row>
    <row r="74" s="163" customFormat="1" ht="12.75">
      <c r="F74" s="164"/>
    </row>
    <row r="75" s="163" customFormat="1" ht="12.75">
      <c r="F75" s="164"/>
    </row>
    <row r="76" s="163" customFormat="1" ht="12.75">
      <c r="F76" s="164"/>
    </row>
    <row r="77" ht="15.75">
      <c r="F77" s="169"/>
    </row>
    <row r="78" ht="15.75">
      <c r="F78" s="169"/>
    </row>
    <row r="79" ht="15.75">
      <c r="F79" s="169"/>
    </row>
    <row r="80" ht="15.75">
      <c r="F80" s="169"/>
    </row>
    <row r="81" ht="15.75">
      <c r="F81" s="169"/>
    </row>
    <row r="82" ht="15.75">
      <c r="F82" s="169"/>
    </row>
    <row r="83" ht="15.75">
      <c r="F83" s="169"/>
    </row>
    <row r="84" ht="15.75">
      <c r="F84" s="169"/>
    </row>
    <row r="85" ht="15.75">
      <c r="F85" s="169"/>
    </row>
    <row r="86" ht="15.75">
      <c r="F86" s="169"/>
    </row>
    <row r="87" ht="15.75">
      <c r="F87" s="169"/>
    </row>
    <row r="88" ht="15.75">
      <c r="F88" s="169"/>
    </row>
    <row r="89" ht="15.75">
      <c r="F89" s="169"/>
    </row>
    <row r="90" ht="15.75">
      <c r="F90" s="169"/>
    </row>
    <row r="91" ht="15.75">
      <c r="F91" s="169"/>
    </row>
    <row r="92" ht="15.75">
      <c r="F92" s="169"/>
    </row>
    <row r="93" ht="15.75">
      <c r="F93" s="169"/>
    </row>
    <row r="94" ht="15.75">
      <c r="F94" s="169"/>
    </row>
    <row r="95" ht="15.75">
      <c r="F95" s="169"/>
    </row>
    <row r="96" ht="15.75">
      <c r="F96" s="169"/>
    </row>
    <row r="97" ht="15.75">
      <c r="F97" s="169"/>
    </row>
    <row r="98" ht="15.75">
      <c r="F98" s="169"/>
    </row>
    <row r="99" ht="15.75">
      <c r="F99" s="169"/>
    </row>
    <row r="100" ht="15.75">
      <c r="F100" s="169"/>
    </row>
    <row r="101" ht="15.75">
      <c r="F101" s="169"/>
    </row>
    <row r="102" ht="15.75">
      <c r="F102" s="169"/>
    </row>
    <row r="103" ht="15.75">
      <c r="F103" s="169"/>
    </row>
    <row r="104" ht="15.75">
      <c r="F104" s="169"/>
    </row>
    <row r="105" ht="15.75">
      <c r="F105" s="169"/>
    </row>
    <row r="106" ht="15.75">
      <c r="F106" s="169"/>
    </row>
    <row r="107" ht="15.75">
      <c r="F107" s="169"/>
    </row>
    <row r="108" ht="15.75">
      <c r="F108" s="169"/>
    </row>
    <row r="109" ht="15.75">
      <c r="F109" s="169"/>
    </row>
    <row r="110" ht="15.75">
      <c r="F110" s="169"/>
    </row>
    <row r="111" ht="15.75">
      <c r="F111" s="169"/>
    </row>
    <row r="112" ht="15.75">
      <c r="F112" s="169"/>
    </row>
    <row r="113" ht="15.75">
      <c r="F113" s="169"/>
    </row>
    <row r="114" ht="15.75">
      <c r="F114" s="169"/>
    </row>
  </sheetData>
  <printOptions horizontalCentered="1"/>
  <pageMargins left="0" right="0" top="0.7874015748031497" bottom="0.5905511811023623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B3" sqref="B3"/>
    </sheetView>
  </sheetViews>
  <sheetFormatPr defaultColWidth="9.00390625" defaultRowHeight="12.75"/>
  <cols>
    <col min="1" max="1" width="7.875" style="163" customWidth="1"/>
    <col min="2" max="2" width="48.25390625" style="163" customWidth="1"/>
    <col min="3" max="4" width="15.00390625" style="163" customWidth="1"/>
    <col min="5" max="16384" width="9.125" style="163" customWidth="1"/>
  </cols>
  <sheetData>
    <row r="1" ht="12.75">
      <c r="C1" s="2" t="s">
        <v>110</v>
      </c>
    </row>
    <row r="2" ht="14.25" customHeight="1">
      <c r="C2" s="7" t="s">
        <v>149</v>
      </c>
    </row>
    <row r="3" spans="1:4" ht="14.25" customHeight="1">
      <c r="A3" s="170"/>
      <c r="B3" s="170"/>
      <c r="C3" s="7" t="s">
        <v>1</v>
      </c>
      <c r="D3" s="171"/>
    </row>
    <row r="4" spans="1:4" ht="14.25" customHeight="1">
      <c r="A4" s="170"/>
      <c r="B4" s="170"/>
      <c r="C4" s="7" t="s">
        <v>148</v>
      </c>
      <c r="D4" s="171"/>
    </row>
    <row r="5" spans="1:4" ht="12.75" customHeight="1">
      <c r="A5" s="170"/>
      <c r="B5" s="170"/>
      <c r="C5" s="172"/>
      <c r="D5" s="171"/>
    </row>
    <row r="6" spans="1:4" ht="18">
      <c r="A6" s="170"/>
      <c r="B6" s="173" t="s">
        <v>90</v>
      </c>
      <c r="C6" s="173"/>
      <c r="D6" s="171"/>
    </row>
    <row r="7" spans="1:4" ht="18">
      <c r="A7" s="170"/>
      <c r="B7" s="173" t="s">
        <v>91</v>
      </c>
      <c r="C7" s="170"/>
      <c r="D7" s="171"/>
    </row>
    <row r="8" spans="1:4" ht="18">
      <c r="A8" s="170"/>
      <c r="B8" s="173" t="s">
        <v>92</v>
      </c>
      <c r="C8" s="170"/>
      <c r="D8" s="171"/>
    </row>
    <row r="9" spans="1:4" ht="18">
      <c r="A9" s="170"/>
      <c r="B9" s="173" t="s">
        <v>93</v>
      </c>
      <c r="C9" s="170"/>
      <c r="D9" s="171"/>
    </row>
    <row r="10" ht="12.75" customHeight="1" thickBot="1">
      <c r="D10" s="174" t="s">
        <v>57</v>
      </c>
    </row>
    <row r="11" spans="1:4" ht="36.75" customHeight="1" thickBot="1" thickTop="1">
      <c r="A11" s="175" t="s">
        <v>94</v>
      </c>
      <c r="B11" s="176" t="s">
        <v>95</v>
      </c>
      <c r="C11" s="176" t="s">
        <v>96</v>
      </c>
      <c r="D11" s="177" t="s">
        <v>97</v>
      </c>
    </row>
    <row r="12" spans="1:4" ht="14.25" customHeight="1" thickBot="1" thickTop="1">
      <c r="A12" s="178">
        <v>1</v>
      </c>
      <c r="B12" s="179">
        <v>2</v>
      </c>
      <c r="C12" s="179">
        <v>3</v>
      </c>
      <c r="D12" s="180">
        <v>4</v>
      </c>
    </row>
    <row r="13" spans="1:4" ht="37.5" customHeight="1" thickTop="1">
      <c r="A13" s="181">
        <v>952</v>
      </c>
      <c r="B13" s="182" t="s">
        <v>98</v>
      </c>
      <c r="C13" s="183">
        <f>SUM(C16:C19)</f>
        <v>28597235</v>
      </c>
      <c r="D13" s="184"/>
    </row>
    <row r="14" spans="1:4" ht="18.75" customHeight="1">
      <c r="A14" s="185"/>
      <c r="B14" s="186" t="s">
        <v>99</v>
      </c>
      <c r="C14" s="187"/>
      <c r="D14" s="184"/>
    </row>
    <row r="15" spans="1:4" ht="12" customHeight="1" hidden="1">
      <c r="A15" s="185"/>
      <c r="B15" s="186"/>
      <c r="C15" s="187"/>
      <c r="D15" s="184"/>
    </row>
    <row r="16" spans="1:4" s="191" customFormat="1" ht="24.75" customHeight="1">
      <c r="A16" s="185"/>
      <c r="B16" s="188" t="s">
        <v>100</v>
      </c>
      <c r="C16" s="189">
        <v>20000000</v>
      </c>
      <c r="D16" s="190"/>
    </row>
    <row r="17" spans="1:4" s="194" customFormat="1" ht="20.25" customHeight="1">
      <c r="A17" s="185"/>
      <c r="B17" s="192" t="s">
        <v>101</v>
      </c>
      <c r="C17" s="193">
        <v>2000000</v>
      </c>
      <c r="D17" s="184"/>
    </row>
    <row r="18" spans="1:4" ht="24" customHeight="1">
      <c r="A18" s="185"/>
      <c r="B18" s="192" t="s">
        <v>101</v>
      </c>
      <c r="C18" s="193">
        <v>47500</v>
      </c>
      <c r="D18" s="184"/>
    </row>
    <row r="19" spans="1:4" ht="63.75" customHeight="1">
      <c r="A19" s="185"/>
      <c r="B19" s="192" t="s">
        <v>145</v>
      </c>
      <c r="C19" s="193">
        <f>SUM(C20:C21)</f>
        <v>6549735</v>
      </c>
      <c r="D19" s="184"/>
    </row>
    <row r="20" spans="1:4" ht="24.75" customHeight="1">
      <c r="A20" s="185"/>
      <c r="B20" s="365" t="s">
        <v>143</v>
      </c>
      <c r="C20" s="207">
        <v>3460296</v>
      </c>
      <c r="D20" s="184"/>
    </row>
    <row r="21" spans="1:4" ht="27.75" customHeight="1">
      <c r="A21" s="185"/>
      <c r="B21" s="365" t="s">
        <v>144</v>
      </c>
      <c r="C21" s="207">
        <v>3089439</v>
      </c>
      <c r="D21" s="184"/>
    </row>
    <row r="22" spans="1:4" ht="16.5" customHeight="1">
      <c r="A22" s="181">
        <v>955</v>
      </c>
      <c r="B22" s="195" t="s">
        <v>102</v>
      </c>
      <c r="C22" s="196">
        <v>18062883</v>
      </c>
      <c r="D22" s="197"/>
    </row>
    <row r="23" spans="1:4" ht="10.5" customHeight="1">
      <c r="A23" s="185"/>
      <c r="B23" s="198"/>
      <c r="C23" s="199"/>
      <c r="D23" s="190"/>
    </row>
    <row r="24" spans="1:4" ht="20.25" customHeight="1">
      <c r="A24" s="181">
        <v>992</v>
      </c>
      <c r="B24" s="200" t="s">
        <v>103</v>
      </c>
      <c r="C24" s="201"/>
      <c r="D24" s="202">
        <f>SUM(D26:D30)</f>
        <v>17908335</v>
      </c>
    </row>
    <row r="25" spans="1:4" s="204" customFormat="1" ht="15.75" customHeight="1">
      <c r="A25" s="185"/>
      <c r="B25" s="186" t="s">
        <v>99</v>
      </c>
      <c r="C25" s="201"/>
      <c r="D25" s="203"/>
    </row>
    <row r="26" spans="1:4" s="204" customFormat="1" ht="15" customHeight="1">
      <c r="A26" s="205"/>
      <c r="B26" s="364" t="s">
        <v>104</v>
      </c>
      <c r="C26" s="206"/>
      <c r="D26" s="367">
        <v>2666000</v>
      </c>
    </row>
    <row r="27" spans="1:4" s="204" customFormat="1" ht="15" customHeight="1">
      <c r="A27" s="205"/>
      <c r="B27" s="364" t="s">
        <v>105</v>
      </c>
      <c r="C27" s="206"/>
      <c r="D27" s="367">
        <v>6500600</v>
      </c>
    </row>
    <row r="28" spans="1:4" s="204" customFormat="1" ht="15" customHeight="1">
      <c r="A28" s="205"/>
      <c r="B28" s="369" t="s">
        <v>106</v>
      </c>
      <c r="C28" s="207"/>
      <c r="D28" s="368">
        <v>900000</v>
      </c>
    </row>
    <row r="29" spans="1:4" ht="15" customHeight="1">
      <c r="A29" s="366"/>
      <c r="B29" s="370" t="s">
        <v>107</v>
      </c>
      <c r="C29" s="207"/>
      <c r="D29" s="368">
        <v>1292000</v>
      </c>
    </row>
    <row r="30" spans="1:4" ht="53.25" customHeight="1" thickBot="1">
      <c r="A30" s="366"/>
      <c r="B30" s="364" t="s">
        <v>146</v>
      </c>
      <c r="C30" s="207"/>
      <c r="D30" s="368">
        <v>6549735</v>
      </c>
    </row>
    <row r="31" spans="1:4" s="210" customFormat="1" ht="21" customHeight="1" thickBot="1" thickTop="1">
      <c r="A31" s="208"/>
      <c r="B31" s="150" t="s">
        <v>108</v>
      </c>
      <c r="C31" s="152">
        <f>C22+C13</f>
        <v>46660118</v>
      </c>
      <c r="D31" s="209">
        <f>D24</f>
        <v>17908335</v>
      </c>
    </row>
    <row r="32" spans="1:4" s="210" customFormat="1" ht="27" customHeight="1" thickBot="1" thickTop="1">
      <c r="A32" s="208"/>
      <c r="B32" s="150" t="s">
        <v>109</v>
      </c>
      <c r="C32" s="211">
        <f>D31-C31</f>
        <v>-28751783</v>
      </c>
      <c r="D32" s="212"/>
    </row>
    <row r="33" spans="1:4" ht="16.5" thickTop="1">
      <c r="A33" s="213"/>
      <c r="B33" s="214"/>
      <c r="C33" s="215"/>
      <c r="D33" s="215"/>
    </row>
    <row r="34" spans="1:4" ht="15.75">
      <c r="A34" s="213"/>
      <c r="B34" s="214"/>
      <c r="C34" s="215"/>
      <c r="D34" s="215"/>
    </row>
    <row r="35" spans="1:4" ht="15.75">
      <c r="A35" s="213"/>
      <c r="B35" s="214"/>
      <c r="C35" s="215"/>
      <c r="D35" s="215"/>
    </row>
    <row r="36" spans="1:4" ht="15.75">
      <c r="A36" s="213"/>
      <c r="B36" s="214"/>
      <c r="C36" s="215"/>
      <c r="D36" s="215"/>
    </row>
    <row r="37" spans="1:4" ht="15.75">
      <c r="A37" s="213"/>
      <c r="B37" s="214"/>
      <c r="C37" s="215"/>
      <c r="D37" s="215"/>
    </row>
    <row r="38" spans="1:4" ht="15.75">
      <c r="A38" s="213"/>
      <c r="B38" s="214"/>
      <c r="C38" s="215"/>
      <c r="D38" s="215"/>
    </row>
    <row r="39" spans="1:4" ht="12.75">
      <c r="A39" s="213"/>
      <c r="B39" s="213"/>
      <c r="C39" s="216"/>
      <c r="D39" s="216"/>
    </row>
    <row r="40" spans="1:4" ht="12.75">
      <c r="A40" s="213"/>
      <c r="B40" s="213"/>
      <c r="C40" s="216"/>
      <c r="D40" s="216"/>
    </row>
    <row r="41" spans="1:4" ht="12.75">
      <c r="A41" s="213"/>
      <c r="B41" s="213"/>
      <c r="C41" s="216"/>
      <c r="D41" s="216"/>
    </row>
    <row r="42" spans="3:4" ht="12.75">
      <c r="C42" s="217"/>
      <c r="D42" s="217"/>
    </row>
    <row r="43" spans="3:4" ht="12.75">
      <c r="C43" s="217"/>
      <c r="D43" s="217"/>
    </row>
    <row r="44" spans="3:4" ht="12.75">
      <c r="C44" s="217"/>
      <c r="D44" s="217"/>
    </row>
    <row r="45" spans="3:4" ht="12.75">
      <c r="C45" s="217"/>
      <c r="D45" s="217"/>
    </row>
    <row r="46" spans="3:4" ht="12.75">
      <c r="C46" s="217"/>
      <c r="D46" s="217"/>
    </row>
  </sheetData>
  <printOptions/>
  <pageMargins left="0.7874015748031497" right="0.7874015748031497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2005-10-28T06:32:34Z</cp:lastPrinted>
  <dcterms:created xsi:type="dcterms:W3CDTF">2005-10-11T07:52:55Z</dcterms:created>
  <dcterms:modified xsi:type="dcterms:W3CDTF">2005-11-04T08:58:28Z</dcterms:modified>
  <cp:category/>
  <cp:version/>
  <cp:contentType/>
  <cp:contentStatus/>
</cp:coreProperties>
</file>