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lan pierwotny" sheetId="1" r:id="rId1"/>
  </sheets>
  <definedNames>
    <definedName name="_xlnm.Print_Titles" localSheetId="0">'plan pierwotny'!$10:$12</definedName>
  </definedNames>
  <calcPr fullCalcOnLoad="1"/>
</workbook>
</file>

<file path=xl/sharedStrings.xml><?xml version="1.0" encoding="utf-8"?>
<sst xmlns="http://schemas.openxmlformats.org/spreadsheetml/2006/main" count="107" uniqueCount="75">
  <si>
    <t>Załącznik nr 17a do Uchwały</t>
  </si>
  <si>
    <t>Rady Miejskiej w Koszalinie</t>
  </si>
  <si>
    <t xml:space="preserve">                                               ZARZĄDU DRÓG MIEJSKICH </t>
  </si>
  <si>
    <t>w złotych</t>
  </si>
  <si>
    <t xml:space="preserve">Dział, </t>
  </si>
  <si>
    <t>GMINA</t>
  </si>
  <si>
    <t>POWIAT</t>
  </si>
  <si>
    <t>RAZEM</t>
  </si>
  <si>
    <t>rozdział        §</t>
  </si>
  <si>
    <t>WYSZCZEGÓLNIENIE</t>
  </si>
  <si>
    <t>Przewidywane wykonanie w 2006 roku</t>
  </si>
  <si>
    <t>I</t>
  </si>
  <si>
    <t>z tego: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</si>
  <si>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</si>
  <si>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</si>
  <si>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</si>
  <si>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</si>
  <si>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</si>
  <si>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</si>
  <si>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</si>
  <si>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</si>
  <si>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Drogi publiczne gminne</t>
  </si>
  <si>
    <t>0970</t>
  </si>
  <si>
    <t>Wpływy z różnych dochodów</t>
  </si>
  <si>
    <t>II</t>
  </si>
  <si>
    <t>WYDATKI OGÓŁEM</t>
  </si>
  <si>
    <t>TRANSPORT I ŁĄCZNOŚĆ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</si>
  <si>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</si>
  <si>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</si>
  <si>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</si>
  <si>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</si>
  <si>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</si>
  <si>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</si>
  <si>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</si>
  <si>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</si>
  <si>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</si>
  <si>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Dokumentacja przyszłościowa pod remonty dróg</t>
  </si>
  <si>
    <t>4. Oznakowanie poziome i pionowe</t>
  </si>
  <si>
    <t>6. Ubezpieczenia dróg</t>
  </si>
  <si>
    <t xml:space="preserve">7. Odszkodowania z tyt. poniesionych szkód samochodowych i zdarzeń losowych </t>
  </si>
  <si>
    <t>GOSPODARKA KOMUNALNA I OCHRONA ŚRODOWISKA</t>
  </si>
  <si>
    <t>Gospodarka ściekowa i ochrona wód</t>
  </si>
  <si>
    <t>Pozostałe odsetki</t>
  </si>
  <si>
    <t>1. Opłaty na rzecz ochrony środowiska</t>
  </si>
  <si>
    <t>2. Odsetki za nieterminowe wpłaty</t>
  </si>
  <si>
    <t>3. Operaty wodnoprawne</t>
  </si>
  <si>
    <t>Oczyszczanie miast i wsi</t>
  </si>
  <si>
    <t>1. Utrzymanie zimowe miasta</t>
  </si>
  <si>
    <t>2. Mechaniczne zamiatanie na drogach publicznych - bez dróg gminnych</t>
  </si>
  <si>
    <t>Utrzymanie zieleni w miastach i gminach</t>
  </si>
  <si>
    <t>Utrzymanie parków i zieleńców</t>
  </si>
  <si>
    <t>III</t>
  </si>
  <si>
    <t>0910</t>
  </si>
  <si>
    <t>0920</t>
  </si>
  <si>
    <t>Odsetki od nieterminowych wpłat z tytułu podatków i opłat</t>
  </si>
  <si>
    <t>Zakup usług obejmujących wykonanie ekspertyz, analiz i opinii</t>
  </si>
  <si>
    <t xml:space="preserve">  NA 2010 ROK</t>
  </si>
  <si>
    <t>Koszty postępowania sądowego i prokuratorskiego</t>
  </si>
  <si>
    <t>2. Utrzymanie sygnalizacji świetlnej</t>
  </si>
  <si>
    <t>5. Materiały i wyposażenie do zajęcia pasa drogowego, prowizje i koszty</t>
  </si>
  <si>
    <t>2. Dokumentacja przyszłościowa pod remonty dróg</t>
  </si>
  <si>
    <t>3. Oznakowanie poziome i pionowe</t>
  </si>
  <si>
    <t>4. Materiały i wyposażenie do zajęcia pasa drogowego,  prowizje i koszty bankowe</t>
  </si>
  <si>
    <t>5. Ubezpieczenia dróg</t>
  </si>
  <si>
    <t xml:space="preserve">6. Odszkodowania z tyt. poniesionych szkód samochodowych i zdarzeń losowych </t>
  </si>
  <si>
    <t>Stan środków obrotowych na początek roku</t>
  </si>
  <si>
    <t>Stan środków na koniec roku (I+II-III)</t>
  </si>
  <si>
    <t>DOCHODY</t>
  </si>
  <si>
    <t xml:space="preserve">     PLAN DOCHODÓW I WYDATKÓW DOCHODÓW WŁASNYCH  </t>
  </si>
  <si>
    <t>Nr             /             / 2009</t>
  </si>
  <si>
    <t xml:space="preserve">z dnia 17 grudnia 2009 roku </t>
  </si>
  <si>
    <t xml:space="preserve">Plan </t>
  </si>
  <si>
    <t>Autor dokumentu: Agnieszka Sulewska</t>
  </si>
  <si>
    <t>Wprowadził do BIP: Agnieszka Sulewska</t>
  </si>
  <si>
    <t>Data wprowadzenia do BIP: 26.11.2009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</si>
</sst>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16">
    <font>
      <sz val="10"/>
      <name val="Arial CE"/>
      <family val="0"/>
    </font>
    <font>
      <sz val="10"/>
      <name val="MS Sans Serif"/>
      <family val="0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i/>
      <sz val="9"/>
      <name val="Calibri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17" applyFont="1" applyAlignment="1">
      <alignment horizontal="left" vertical="center"/>
      <protection/>
    </xf>
    <xf numFmtId="165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8" fillId="0" borderId="32" xfId="0" applyFont="1" applyBorder="1" applyAlignment="1">
      <alignment horizontal="center" vertical="center"/>
    </xf>
    <xf numFmtId="0" fontId="8" fillId="0" borderId="9" xfId="0" applyFont="1" applyBorder="1" applyAlignment="1">
      <alignment vertical="top" wrapText="1"/>
    </xf>
    <xf numFmtId="3" fontId="8" fillId="0" borderId="33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7" fillId="0" borderId="16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49" fontId="2" fillId="0" borderId="4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2" fillId="0" borderId="16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8" fillId="0" borderId="3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3" fontId="15" fillId="0" borderId="33" xfId="0" applyNumberFormat="1" applyFont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3" fontId="15" fillId="0" borderId="6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vertical="center" wrapText="1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vertical="center" wrapText="1"/>
      <protection locked="0"/>
    </xf>
    <xf numFmtId="3" fontId="8" fillId="0" borderId="41" xfId="0" applyNumberFormat="1" applyFont="1" applyBorder="1" applyAlignment="1">
      <alignment vertical="center"/>
    </xf>
    <xf numFmtId="0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7" fillId="0" borderId="3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6"/>
  <sheetViews>
    <sheetView tabSelected="1" workbookViewId="0" topLeftCell="A1">
      <selection activeCell="A84" sqref="A84:A86"/>
    </sheetView>
  </sheetViews>
  <sheetFormatPr defaultColWidth="9.00390625" defaultRowHeight="12.75"/>
  <cols>
    <col min="1" max="1" width="8.25390625" style="1" customWidth="1"/>
    <col min="2" max="2" width="40.25390625" style="1" customWidth="1"/>
    <col min="3" max="3" width="11.75390625" style="6" hidden="1" customWidth="1"/>
    <col min="4" max="4" width="12.75390625" style="3" customWidth="1"/>
    <col min="5" max="5" width="11.75390625" style="3" hidden="1" customWidth="1"/>
    <col min="6" max="6" width="12.75390625" style="3" customWidth="1"/>
    <col min="7" max="7" width="12.75390625" style="1" customWidth="1"/>
    <col min="8" max="16384" width="9.125" style="1" customWidth="1"/>
  </cols>
  <sheetData>
    <row r="1" spans="3:6" ht="12.75">
      <c r="C1" s="2"/>
      <c r="F1" s="4" t="s">
        <v>0</v>
      </c>
    </row>
    <row r="2" spans="3:6" ht="12.75">
      <c r="C2" s="5"/>
      <c r="F2" s="5" t="s">
        <v>69</v>
      </c>
    </row>
    <row r="3" spans="3:6" ht="12.75">
      <c r="C3" s="5"/>
      <c r="F3" s="5" t="s">
        <v>1</v>
      </c>
    </row>
    <row r="4" spans="3:6" ht="12.75">
      <c r="C4" s="5"/>
      <c r="F4" s="5" t="s">
        <v>70</v>
      </c>
    </row>
    <row r="5" ht="21" customHeight="1"/>
    <row r="6" spans="1:7" s="7" customFormat="1" ht="18.75">
      <c r="A6" s="155" t="s">
        <v>68</v>
      </c>
      <c r="B6" s="156"/>
      <c r="C6" s="156"/>
      <c r="D6" s="156"/>
      <c r="E6" s="156"/>
      <c r="F6" s="156"/>
      <c r="G6" s="156"/>
    </row>
    <row r="7" spans="1:7" s="7" customFormat="1" ht="20.25" customHeight="1">
      <c r="A7" s="157" t="s">
        <v>2</v>
      </c>
      <c r="B7" s="158"/>
      <c r="C7" s="158"/>
      <c r="D7" s="158"/>
      <c r="E7" s="158"/>
      <c r="F7" s="158"/>
      <c r="G7" s="158"/>
    </row>
    <row r="8" spans="1:7" s="9" customFormat="1" ht="19.5" customHeight="1">
      <c r="A8" s="155" t="s">
        <v>56</v>
      </c>
      <c r="B8" s="155"/>
      <c r="C8" s="155"/>
      <c r="D8" s="155"/>
      <c r="E8" s="155"/>
      <c r="F8" s="155"/>
      <c r="G8" s="155"/>
    </row>
    <row r="9" spans="3:7" ht="13.5" thickBot="1">
      <c r="C9" s="10"/>
      <c r="D9" s="11"/>
      <c r="F9" s="11"/>
      <c r="G9" s="11" t="s">
        <v>3</v>
      </c>
    </row>
    <row r="10" spans="1:7" s="15" customFormat="1" ht="20.25" customHeight="1" thickTop="1">
      <c r="A10" s="12" t="s">
        <v>4</v>
      </c>
      <c r="B10" s="13"/>
      <c r="C10" s="14" t="s">
        <v>5</v>
      </c>
      <c r="D10" s="159" t="s">
        <v>71</v>
      </c>
      <c r="E10" s="160"/>
      <c r="F10" s="160"/>
      <c r="G10" s="161"/>
    </row>
    <row r="11" spans="1:7" s="15" customFormat="1" ht="36.75" customHeight="1">
      <c r="A11" s="16" t="s">
        <v>8</v>
      </c>
      <c r="B11" s="17" t="s">
        <v>9</v>
      </c>
      <c r="C11" s="18" t="s">
        <v>10</v>
      </c>
      <c r="D11" s="19" t="s">
        <v>5</v>
      </c>
      <c r="E11" s="18" t="s">
        <v>10</v>
      </c>
      <c r="F11" s="20" t="s">
        <v>6</v>
      </c>
      <c r="G11" s="21" t="s">
        <v>7</v>
      </c>
    </row>
    <row r="12" spans="1:7" s="29" customFormat="1" ht="10.5" customHeight="1">
      <c r="A12" s="22">
        <v>1</v>
      </c>
      <c r="B12" s="23">
        <v>2</v>
      </c>
      <c r="C12" s="24">
        <v>3</v>
      </c>
      <c r="D12" s="25">
        <v>3</v>
      </c>
      <c r="E12" s="26">
        <v>5</v>
      </c>
      <c r="F12" s="27">
        <v>4</v>
      </c>
      <c r="G12" s="28">
        <v>5</v>
      </c>
    </row>
    <row r="13" spans="1:7" s="29" customFormat="1" ht="32.25" thickBot="1">
      <c r="A13" s="30" t="s">
        <v>11</v>
      </c>
      <c r="B13" s="31" t="s">
        <v>65</v>
      </c>
      <c r="C13" s="32"/>
      <c r="D13" s="33">
        <v>0</v>
      </c>
      <c r="E13" s="34"/>
      <c r="F13" s="35">
        <v>0</v>
      </c>
      <c r="G13" s="36">
        <v>0</v>
      </c>
    </row>
    <row r="14" spans="1:7" s="44" customFormat="1" ht="26.25" customHeight="1" thickBot="1" thickTop="1">
      <c r="A14" s="37" t="s">
        <v>24</v>
      </c>
      <c r="B14" s="38" t="s">
        <v>67</v>
      </c>
      <c r="C14" s="39">
        <f>SUM(C16)</f>
        <v>693500</v>
      </c>
      <c r="D14" s="40">
        <f>SUM(D16)</f>
        <v>1246000</v>
      </c>
      <c r="E14" s="41">
        <f>SUM(E16)</f>
        <v>1213500</v>
      </c>
      <c r="F14" s="42">
        <f>F16</f>
        <v>1842000</v>
      </c>
      <c r="G14" s="43">
        <f>D14+F14</f>
        <v>3088000</v>
      </c>
    </row>
    <row r="15" spans="1:7" s="52" customFormat="1" ht="12" customHeight="1" hidden="1">
      <c r="A15" s="45"/>
      <c r="B15" s="46" t="s">
        <v>12</v>
      </c>
      <c r="C15" s="47"/>
      <c r="D15" s="48"/>
      <c r="E15" s="49"/>
      <c r="F15" s="50"/>
      <c r="G15" s="51"/>
    </row>
    <row r="16" spans="1:7" s="59" customFormat="1" ht="23.25" customHeight="1" thickBot="1" thickTop="1">
      <c r="A16" s="53">
        <v>600</v>
      </c>
      <c r="B16" s="54" t="s">
        <v>13</v>
      </c>
      <c r="C16" s="55">
        <f>SUM(C17+C24)</f>
        <v>693500</v>
      </c>
      <c r="D16" s="56">
        <f>SUM(D17+D24)</f>
        <v>1246000</v>
      </c>
      <c r="E16" s="57">
        <f>SUM(E17+E24)</f>
        <v>1213500</v>
      </c>
      <c r="F16" s="55">
        <f>F17</f>
        <v>1842000</v>
      </c>
      <c r="G16" s="58">
        <f aca="true" t="shared" si="0" ref="G16:G31">D16+F16</f>
        <v>3088000</v>
      </c>
    </row>
    <row r="17" spans="1:7" s="67" customFormat="1" ht="30.75" thickTop="1">
      <c r="A17" s="60">
        <v>60015</v>
      </c>
      <c r="B17" s="61" t="s">
        <v>14</v>
      </c>
      <c r="C17" s="62"/>
      <c r="D17" s="63"/>
      <c r="E17" s="64">
        <f>SUM(E18:E20)</f>
        <v>1213500</v>
      </c>
      <c r="F17" s="65">
        <f>SUM(F18:F23)</f>
        <v>1842000</v>
      </c>
      <c r="G17" s="66">
        <f t="shared" si="0"/>
        <v>1842000</v>
      </c>
    </row>
    <row r="18" spans="1:242" s="59" customFormat="1" ht="15" customHeight="1">
      <c r="A18" s="68" t="s">
        <v>15</v>
      </c>
      <c r="B18" s="69" t="s">
        <v>16</v>
      </c>
      <c r="C18" s="70"/>
      <c r="D18" s="71"/>
      <c r="E18" s="72">
        <v>10000</v>
      </c>
      <c r="F18" s="73">
        <v>10000</v>
      </c>
      <c r="G18" s="74">
        <f t="shared" si="0"/>
        <v>10000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</row>
    <row r="19" spans="1:242" s="59" customFormat="1" ht="27.75" customHeight="1">
      <c r="A19" s="68" t="s">
        <v>17</v>
      </c>
      <c r="B19" s="76" t="s">
        <v>18</v>
      </c>
      <c r="C19" s="70"/>
      <c r="D19" s="77"/>
      <c r="E19" s="72">
        <v>11000</v>
      </c>
      <c r="F19" s="73">
        <v>40000</v>
      </c>
      <c r="G19" s="74">
        <f t="shared" si="0"/>
        <v>40000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</row>
    <row r="20" spans="1:242" s="59" customFormat="1" ht="15" customHeight="1">
      <c r="A20" s="68" t="s">
        <v>19</v>
      </c>
      <c r="B20" s="76" t="s">
        <v>20</v>
      </c>
      <c r="C20" s="70"/>
      <c r="D20" s="77"/>
      <c r="E20" s="72">
        <v>1192500</v>
      </c>
      <c r="F20" s="73">
        <v>1754500</v>
      </c>
      <c r="G20" s="74">
        <f t="shared" si="0"/>
        <v>1754500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</row>
    <row r="21" spans="1:242" s="59" customFormat="1" ht="25.5">
      <c r="A21" s="68" t="s">
        <v>52</v>
      </c>
      <c r="B21" s="76" t="s">
        <v>54</v>
      </c>
      <c r="C21" s="70"/>
      <c r="D21" s="77"/>
      <c r="E21" s="72"/>
      <c r="F21" s="73">
        <v>5000</v>
      </c>
      <c r="G21" s="74">
        <f t="shared" si="0"/>
        <v>5000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</row>
    <row r="22" spans="1:242" s="59" customFormat="1" ht="15" customHeight="1">
      <c r="A22" s="79" t="s">
        <v>53</v>
      </c>
      <c r="B22" s="76" t="s">
        <v>42</v>
      </c>
      <c r="C22" s="70"/>
      <c r="D22" s="77"/>
      <c r="E22" s="72"/>
      <c r="F22" s="73">
        <v>30000</v>
      </c>
      <c r="G22" s="74">
        <f t="shared" si="0"/>
        <v>30000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</row>
    <row r="23" spans="1:242" s="59" customFormat="1" ht="15" customHeight="1">
      <c r="A23" s="79" t="s">
        <v>22</v>
      </c>
      <c r="B23" s="76" t="s">
        <v>23</v>
      </c>
      <c r="C23" s="70"/>
      <c r="D23" s="77"/>
      <c r="E23" s="72"/>
      <c r="F23" s="73">
        <v>2500</v>
      </c>
      <c r="G23" s="74">
        <f t="shared" si="0"/>
        <v>2500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</row>
    <row r="24" spans="1:242" s="88" customFormat="1" ht="18" customHeight="1">
      <c r="A24" s="80">
        <v>60016</v>
      </c>
      <c r="B24" s="81" t="s">
        <v>21</v>
      </c>
      <c r="C24" s="82">
        <f>SUM(C25:C30)</f>
        <v>693500</v>
      </c>
      <c r="D24" s="83">
        <f>SUM(D25:D30)</f>
        <v>1246000</v>
      </c>
      <c r="E24" s="84"/>
      <c r="F24" s="85"/>
      <c r="G24" s="86">
        <f t="shared" si="0"/>
        <v>1246000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</row>
    <row r="25" spans="1:242" s="59" customFormat="1" ht="16.5" customHeight="1">
      <c r="A25" s="68" t="s">
        <v>15</v>
      </c>
      <c r="B25" s="69" t="s">
        <v>16</v>
      </c>
      <c r="C25" s="70">
        <v>1000</v>
      </c>
      <c r="D25" s="89">
        <v>5000</v>
      </c>
      <c r="E25" s="90"/>
      <c r="F25" s="73"/>
      <c r="G25" s="74">
        <f t="shared" si="0"/>
        <v>5000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</row>
    <row r="26" spans="1:242" s="59" customFormat="1" ht="27.75" customHeight="1">
      <c r="A26" s="68" t="s">
        <v>17</v>
      </c>
      <c r="B26" s="76" t="s">
        <v>18</v>
      </c>
      <c r="C26" s="70">
        <v>20000</v>
      </c>
      <c r="D26" s="89">
        <v>20000</v>
      </c>
      <c r="E26" s="90"/>
      <c r="F26" s="73"/>
      <c r="G26" s="74">
        <f t="shared" si="0"/>
        <v>20000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</row>
    <row r="27" spans="1:242" s="59" customFormat="1" ht="15" customHeight="1">
      <c r="A27" s="68" t="s">
        <v>19</v>
      </c>
      <c r="B27" s="76" t="s">
        <v>20</v>
      </c>
      <c r="C27" s="70">
        <v>670500</v>
      </c>
      <c r="D27" s="89">
        <v>1213500</v>
      </c>
      <c r="E27" s="90"/>
      <c r="F27" s="73"/>
      <c r="G27" s="74">
        <f t="shared" si="0"/>
        <v>1213500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</row>
    <row r="28" spans="1:242" s="59" customFormat="1" ht="25.5">
      <c r="A28" s="79" t="s">
        <v>52</v>
      </c>
      <c r="B28" s="76" t="s">
        <v>54</v>
      </c>
      <c r="C28" s="70"/>
      <c r="D28" s="89">
        <v>3000</v>
      </c>
      <c r="E28" s="90"/>
      <c r="F28" s="73"/>
      <c r="G28" s="74">
        <f t="shared" si="0"/>
        <v>3000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</row>
    <row r="29" spans="1:242" s="59" customFormat="1" ht="15" customHeight="1">
      <c r="A29" s="79" t="s">
        <v>53</v>
      </c>
      <c r="B29" s="76" t="s">
        <v>42</v>
      </c>
      <c r="C29" s="70"/>
      <c r="D29" s="89">
        <v>4000</v>
      </c>
      <c r="E29" s="90"/>
      <c r="F29" s="73"/>
      <c r="G29" s="74">
        <f t="shared" si="0"/>
        <v>4000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</row>
    <row r="30" spans="1:242" s="59" customFormat="1" ht="14.25" customHeight="1" thickBot="1">
      <c r="A30" s="79" t="s">
        <v>22</v>
      </c>
      <c r="B30" s="76" t="s">
        <v>23</v>
      </c>
      <c r="C30" s="70">
        <v>2000</v>
      </c>
      <c r="D30" s="89">
        <v>500</v>
      </c>
      <c r="E30" s="90"/>
      <c r="F30" s="73"/>
      <c r="G30" s="74">
        <f t="shared" si="0"/>
        <v>500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</row>
    <row r="31" spans="1:7" s="44" customFormat="1" ht="23.25" customHeight="1" thickBot="1" thickTop="1">
      <c r="A31" s="37" t="s">
        <v>51</v>
      </c>
      <c r="B31" s="91" t="s">
        <v>25</v>
      </c>
      <c r="C31" s="39">
        <f>C33+C66</f>
        <v>752893</v>
      </c>
      <c r="D31" s="40">
        <f>D33+D66</f>
        <v>1246000</v>
      </c>
      <c r="E31" s="41">
        <f>E33+E66</f>
        <v>1799100</v>
      </c>
      <c r="F31" s="42">
        <f>F33</f>
        <v>1842000</v>
      </c>
      <c r="G31" s="43">
        <f t="shared" si="0"/>
        <v>3088000</v>
      </c>
    </row>
    <row r="32" spans="1:7" ht="12" customHeight="1" hidden="1">
      <c r="A32" s="45"/>
      <c r="B32" s="46" t="s">
        <v>12</v>
      </c>
      <c r="C32" s="47"/>
      <c r="D32" s="48"/>
      <c r="E32" s="49"/>
      <c r="F32" s="50"/>
      <c r="G32" s="51"/>
    </row>
    <row r="33" spans="1:7" s="98" customFormat="1" ht="24.75" customHeight="1" thickBot="1" thickTop="1">
      <c r="A33" s="92">
        <v>600</v>
      </c>
      <c r="B33" s="93" t="s">
        <v>26</v>
      </c>
      <c r="C33" s="94">
        <f>SUM(C34+C52)</f>
        <v>440893</v>
      </c>
      <c r="D33" s="95">
        <f>SUM(D34+D52)</f>
        <v>1246000</v>
      </c>
      <c r="E33" s="94">
        <f>SUM(E34+E52)</f>
        <v>1221100</v>
      </c>
      <c r="F33" s="96">
        <f>F34</f>
        <v>1842000</v>
      </c>
      <c r="G33" s="97">
        <f aca="true" t="shared" si="1" ref="G33:G44">D33+F33</f>
        <v>3088000</v>
      </c>
    </row>
    <row r="34" spans="1:7" s="100" customFormat="1" ht="29.25" customHeight="1" thickTop="1">
      <c r="A34" s="99">
        <v>60015</v>
      </c>
      <c r="B34" s="61" t="s">
        <v>14</v>
      </c>
      <c r="C34" s="62"/>
      <c r="D34" s="63"/>
      <c r="E34" s="62">
        <f>SUM(E35:E41)</f>
        <v>1221100</v>
      </c>
      <c r="F34" s="65">
        <f>SUM(F35:F42)</f>
        <v>1842000</v>
      </c>
      <c r="G34" s="66">
        <f t="shared" si="1"/>
        <v>1842000</v>
      </c>
    </row>
    <row r="35" spans="1:7" s="105" customFormat="1" ht="15" customHeight="1">
      <c r="A35" s="101">
        <v>4210</v>
      </c>
      <c r="B35" s="102" t="s">
        <v>27</v>
      </c>
      <c r="C35" s="70"/>
      <c r="D35" s="103"/>
      <c r="E35" s="104">
        <v>10000</v>
      </c>
      <c r="F35" s="73">
        <v>17000</v>
      </c>
      <c r="G35" s="74">
        <f t="shared" si="1"/>
        <v>17000</v>
      </c>
    </row>
    <row r="36" spans="1:7" s="105" customFormat="1" ht="15" customHeight="1">
      <c r="A36" s="101">
        <v>4260</v>
      </c>
      <c r="B36" s="102" t="s">
        <v>28</v>
      </c>
      <c r="C36" s="70"/>
      <c r="D36" s="103"/>
      <c r="E36" s="70">
        <v>20000</v>
      </c>
      <c r="F36" s="73">
        <v>70000</v>
      </c>
      <c r="G36" s="74">
        <f t="shared" si="1"/>
        <v>70000</v>
      </c>
    </row>
    <row r="37" spans="1:7" s="106" customFormat="1" ht="15" customHeight="1">
      <c r="A37" s="101">
        <v>4270</v>
      </c>
      <c r="B37" s="102" t="s">
        <v>29</v>
      </c>
      <c r="C37" s="70"/>
      <c r="D37" s="103"/>
      <c r="E37" s="70">
        <v>1062500</v>
      </c>
      <c r="F37" s="73">
        <v>1642000</v>
      </c>
      <c r="G37" s="74">
        <f t="shared" si="1"/>
        <v>1642000</v>
      </c>
    </row>
    <row r="38" spans="1:7" s="106" customFormat="1" ht="15" customHeight="1">
      <c r="A38" s="101">
        <v>4300</v>
      </c>
      <c r="B38" s="102" t="s">
        <v>30</v>
      </c>
      <c r="C38" s="70"/>
      <c r="D38" s="103"/>
      <c r="E38" s="70">
        <v>103000</v>
      </c>
      <c r="F38" s="73">
        <v>60000</v>
      </c>
      <c r="G38" s="74">
        <f t="shared" si="1"/>
        <v>60000</v>
      </c>
    </row>
    <row r="39" spans="1:7" s="106" customFormat="1" ht="25.5">
      <c r="A39" s="101">
        <v>4390</v>
      </c>
      <c r="B39" s="107" t="s">
        <v>55</v>
      </c>
      <c r="C39" s="70"/>
      <c r="D39" s="103"/>
      <c r="E39" s="70"/>
      <c r="F39" s="73">
        <v>8000</v>
      </c>
      <c r="G39" s="74">
        <f t="shared" si="1"/>
        <v>8000</v>
      </c>
    </row>
    <row r="40" spans="1:7" s="106" customFormat="1" ht="15" customHeight="1">
      <c r="A40" s="108">
        <v>4430</v>
      </c>
      <c r="B40" s="109" t="s">
        <v>31</v>
      </c>
      <c r="C40" s="110"/>
      <c r="D40" s="111"/>
      <c r="E40" s="110">
        <v>21600</v>
      </c>
      <c r="F40" s="112">
        <v>10000</v>
      </c>
      <c r="G40" s="113">
        <f t="shared" si="1"/>
        <v>10000</v>
      </c>
    </row>
    <row r="41" spans="1:7" s="106" customFormat="1" ht="15" customHeight="1">
      <c r="A41" s="101">
        <v>4590</v>
      </c>
      <c r="B41" s="102" t="s">
        <v>32</v>
      </c>
      <c r="C41" s="70"/>
      <c r="D41" s="103"/>
      <c r="E41" s="70">
        <v>4000</v>
      </c>
      <c r="F41" s="73">
        <v>30000</v>
      </c>
      <c r="G41" s="74">
        <f t="shared" si="1"/>
        <v>30000</v>
      </c>
    </row>
    <row r="42" spans="1:7" s="106" customFormat="1" ht="15" customHeight="1">
      <c r="A42" s="108">
        <v>4610</v>
      </c>
      <c r="B42" s="109" t="s">
        <v>57</v>
      </c>
      <c r="C42" s="110"/>
      <c r="D42" s="111"/>
      <c r="E42" s="110"/>
      <c r="F42" s="112">
        <v>5000</v>
      </c>
      <c r="G42" s="113">
        <f t="shared" si="1"/>
        <v>5000</v>
      </c>
    </row>
    <row r="43" spans="1:7" s="120" customFormat="1" ht="15" customHeight="1">
      <c r="A43" s="114"/>
      <c r="B43" s="115" t="s">
        <v>33</v>
      </c>
      <c r="C43" s="116"/>
      <c r="D43" s="117"/>
      <c r="E43" s="116">
        <f>SUM(F44:F51)</f>
        <v>1842000</v>
      </c>
      <c r="F43" s="118">
        <f>SUM(F44:F51)</f>
        <v>1842000</v>
      </c>
      <c r="G43" s="119">
        <f t="shared" si="1"/>
        <v>1842000</v>
      </c>
    </row>
    <row r="44" spans="1:7" s="126" customFormat="1" ht="12.75" customHeight="1">
      <c r="A44" s="121"/>
      <c r="B44" s="122" t="s">
        <v>34</v>
      </c>
      <c r="C44" s="123"/>
      <c r="D44" s="117"/>
      <c r="E44" s="123">
        <v>829500</v>
      </c>
      <c r="F44" s="124">
        <v>1000000</v>
      </c>
      <c r="G44" s="125">
        <f t="shared" si="1"/>
        <v>1000000</v>
      </c>
    </row>
    <row r="45" spans="1:7" s="126" customFormat="1" ht="12.75" customHeight="1" hidden="1">
      <c r="A45" s="121"/>
      <c r="B45" s="122" t="s">
        <v>35</v>
      </c>
      <c r="C45" s="123"/>
      <c r="D45" s="117"/>
      <c r="E45" s="123">
        <v>61000</v>
      </c>
      <c r="F45" s="124">
        <v>0</v>
      </c>
      <c r="G45" s="125">
        <f aca="true" t="shared" si="2" ref="G45:G51">D45+F45</f>
        <v>0</v>
      </c>
    </row>
    <row r="46" spans="1:7" s="126" customFormat="1" ht="12.75" customHeight="1">
      <c r="A46" s="121"/>
      <c r="B46" s="122" t="s">
        <v>58</v>
      </c>
      <c r="C46" s="123"/>
      <c r="D46" s="117"/>
      <c r="E46" s="123">
        <v>150000</v>
      </c>
      <c r="F46" s="124">
        <v>250000</v>
      </c>
      <c r="G46" s="125">
        <f t="shared" si="2"/>
        <v>250000</v>
      </c>
    </row>
    <row r="47" spans="1:7" s="126" customFormat="1" ht="12.75" customHeight="1">
      <c r="A47" s="121"/>
      <c r="B47" s="122" t="s">
        <v>36</v>
      </c>
      <c r="C47" s="123"/>
      <c r="D47" s="117"/>
      <c r="E47" s="123">
        <v>100000</v>
      </c>
      <c r="F47" s="124">
        <v>50000</v>
      </c>
      <c r="G47" s="125">
        <f t="shared" si="2"/>
        <v>50000</v>
      </c>
    </row>
    <row r="48" spans="1:7" s="126" customFormat="1" ht="12.75" customHeight="1">
      <c r="A48" s="121"/>
      <c r="B48" s="122" t="s">
        <v>37</v>
      </c>
      <c r="C48" s="123"/>
      <c r="D48" s="117"/>
      <c r="E48" s="123">
        <v>50000</v>
      </c>
      <c r="F48" s="124">
        <v>500000</v>
      </c>
      <c r="G48" s="125">
        <f t="shared" si="2"/>
        <v>500000</v>
      </c>
    </row>
    <row r="49" spans="1:7" s="126" customFormat="1" ht="24">
      <c r="A49" s="121"/>
      <c r="B49" s="127" t="s">
        <v>59</v>
      </c>
      <c r="C49" s="123"/>
      <c r="D49" s="117"/>
      <c r="E49" s="123">
        <v>5000</v>
      </c>
      <c r="F49" s="124">
        <v>2000</v>
      </c>
      <c r="G49" s="125">
        <f t="shared" si="2"/>
        <v>2000</v>
      </c>
    </row>
    <row r="50" spans="1:7" s="126" customFormat="1" ht="12.75" customHeight="1">
      <c r="A50" s="121"/>
      <c r="B50" s="122" t="s">
        <v>38</v>
      </c>
      <c r="C50" s="123"/>
      <c r="D50" s="117"/>
      <c r="E50" s="123">
        <v>21600</v>
      </c>
      <c r="F50" s="124">
        <v>10000</v>
      </c>
      <c r="G50" s="125">
        <f t="shared" si="2"/>
        <v>10000</v>
      </c>
    </row>
    <row r="51" spans="1:7" s="126" customFormat="1" ht="24" customHeight="1">
      <c r="A51" s="128"/>
      <c r="B51" s="129" t="s">
        <v>39</v>
      </c>
      <c r="C51" s="130"/>
      <c r="D51" s="131"/>
      <c r="E51" s="130">
        <v>4000</v>
      </c>
      <c r="F51" s="132">
        <v>30000</v>
      </c>
      <c r="G51" s="125">
        <f t="shared" si="2"/>
        <v>30000</v>
      </c>
    </row>
    <row r="52" spans="1:7" s="139" customFormat="1" ht="21" customHeight="1">
      <c r="A52" s="133">
        <v>60016</v>
      </c>
      <c r="B52" s="134" t="s">
        <v>21</v>
      </c>
      <c r="C52" s="135">
        <f>SUM(C53:C57)</f>
        <v>440893</v>
      </c>
      <c r="D52" s="136">
        <f>SUM(D53:D57)</f>
        <v>1246000</v>
      </c>
      <c r="E52" s="135"/>
      <c r="F52" s="137"/>
      <c r="G52" s="138">
        <f aca="true" t="shared" si="3" ref="G52:G59">D52+F52</f>
        <v>1246000</v>
      </c>
    </row>
    <row r="53" spans="1:7" s="106" customFormat="1" ht="15" customHeight="1">
      <c r="A53" s="101">
        <v>4210</v>
      </c>
      <c r="B53" s="102" t="s">
        <v>27</v>
      </c>
      <c r="C53" s="70">
        <v>6000</v>
      </c>
      <c r="D53" s="140">
        <v>1000</v>
      </c>
      <c r="E53" s="70"/>
      <c r="F53" s="73"/>
      <c r="G53" s="74">
        <f t="shared" si="3"/>
        <v>1000</v>
      </c>
    </row>
    <row r="54" spans="1:7" s="106" customFormat="1" ht="15" customHeight="1">
      <c r="A54" s="101">
        <v>4270</v>
      </c>
      <c r="B54" s="102" t="s">
        <v>29</v>
      </c>
      <c r="C54" s="70">
        <v>327393</v>
      </c>
      <c r="D54" s="140">
        <v>1100000</v>
      </c>
      <c r="E54" s="70"/>
      <c r="F54" s="73"/>
      <c r="G54" s="74">
        <f t="shared" si="3"/>
        <v>1100000</v>
      </c>
    </row>
    <row r="55" spans="1:7" s="106" customFormat="1" ht="15" customHeight="1">
      <c r="A55" s="101">
        <v>4300</v>
      </c>
      <c r="B55" s="102" t="s">
        <v>30</v>
      </c>
      <c r="C55" s="70">
        <v>50000</v>
      </c>
      <c r="D55" s="140">
        <v>50000</v>
      </c>
      <c r="E55" s="70"/>
      <c r="F55" s="73"/>
      <c r="G55" s="74">
        <f t="shared" si="3"/>
        <v>50000</v>
      </c>
    </row>
    <row r="56" spans="1:7" s="106" customFormat="1" ht="15" customHeight="1">
      <c r="A56" s="101">
        <v>4430</v>
      </c>
      <c r="B56" s="102" t="s">
        <v>31</v>
      </c>
      <c r="C56" s="70">
        <v>22500</v>
      </c>
      <c r="D56" s="140">
        <v>20000</v>
      </c>
      <c r="E56" s="70"/>
      <c r="F56" s="73"/>
      <c r="G56" s="74">
        <f t="shared" si="3"/>
        <v>20000</v>
      </c>
    </row>
    <row r="57" spans="1:7" s="106" customFormat="1" ht="15" customHeight="1">
      <c r="A57" s="101">
        <v>4590</v>
      </c>
      <c r="B57" s="102" t="s">
        <v>32</v>
      </c>
      <c r="C57" s="70">
        <v>35000</v>
      </c>
      <c r="D57" s="140">
        <v>75000</v>
      </c>
      <c r="E57" s="70"/>
      <c r="F57" s="73"/>
      <c r="G57" s="74">
        <f t="shared" si="3"/>
        <v>75000</v>
      </c>
    </row>
    <row r="58" spans="1:7" s="126" customFormat="1" ht="15" customHeight="1">
      <c r="A58" s="114"/>
      <c r="B58" s="115" t="s">
        <v>33</v>
      </c>
      <c r="C58" s="116">
        <f>SUM(C59:C65)</f>
        <v>440893</v>
      </c>
      <c r="D58" s="117">
        <f>SUM(D59:D65)</f>
        <v>1246000</v>
      </c>
      <c r="E58" s="116"/>
      <c r="F58" s="118"/>
      <c r="G58" s="119">
        <f t="shared" si="3"/>
        <v>1246000</v>
      </c>
    </row>
    <row r="59" spans="1:7" s="126" customFormat="1" ht="15" customHeight="1">
      <c r="A59" s="121"/>
      <c r="B59" s="122" t="s">
        <v>34</v>
      </c>
      <c r="C59" s="123">
        <v>155393</v>
      </c>
      <c r="D59" s="141">
        <v>1000000</v>
      </c>
      <c r="E59" s="123"/>
      <c r="F59" s="124"/>
      <c r="G59" s="125">
        <f t="shared" si="3"/>
        <v>1000000</v>
      </c>
    </row>
    <row r="60" spans="1:7" s="126" customFormat="1" ht="15" customHeight="1" hidden="1">
      <c r="A60" s="121"/>
      <c r="B60" s="122" t="s">
        <v>35</v>
      </c>
      <c r="C60" s="123">
        <v>94000</v>
      </c>
      <c r="D60" s="141">
        <v>0</v>
      </c>
      <c r="E60" s="123"/>
      <c r="F60" s="124"/>
      <c r="G60" s="125"/>
    </row>
    <row r="61" spans="1:7" s="126" customFormat="1" ht="15" customHeight="1">
      <c r="A61" s="121"/>
      <c r="B61" s="122" t="s">
        <v>60</v>
      </c>
      <c r="C61" s="123">
        <v>50000</v>
      </c>
      <c r="D61" s="141">
        <v>50000</v>
      </c>
      <c r="E61" s="123"/>
      <c r="F61" s="124"/>
      <c r="G61" s="125">
        <f>D61+F61</f>
        <v>50000</v>
      </c>
    </row>
    <row r="62" spans="1:7" s="126" customFormat="1" ht="15" customHeight="1">
      <c r="A62" s="121"/>
      <c r="B62" s="122" t="s">
        <v>61</v>
      </c>
      <c r="C62" s="123">
        <v>78000</v>
      </c>
      <c r="D62" s="141">
        <v>100000</v>
      </c>
      <c r="E62" s="123"/>
      <c r="F62" s="124"/>
      <c r="G62" s="125">
        <f>D62+F62</f>
        <v>100000</v>
      </c>
    </row>
    <row r="63" spans="1:7" s="126" customFormat="1" ht="23.25" customHeight="1">
      <c r="A63" s="121"/>
      <c r="B63" s="127" t="s">
        <v>62</v>
      </c>
      <c r="C63" s="123">
        <v>6000</v>
      </c>
      <c r="D63" s="141">
        <v>1000</v>
      </c>
      <c r="E63" s="123"/>
      <c r="F63" s="124"/>
      <c r="G63" s="125">
        <f>D63+F63</f>
        <v>1000</v>
      </c>
    </row>
    <row r="64" spans="1:7" s="126" customFormat="1" ht="15" customHeight="1">
      <c r="A64" s="121"/>
      <c r="B64" s="122" t="s">
        <v>63</v>
      </c>
      <c r="C64" s="123">
        <v>22500</v>
      </c>
      <c r="D64" s="141">
        <v>20000</v>
      </c>
      <c r="E64" s="123"/>
      <c r="F64" s="124"/>
      <c r="G64" s="125">
        <f>D64+F64</f>
        <v>20000</v>
      </c>
    </row>
    <row r="65" spans="1:7" s="126" customFormat="1" ht="27.75" customHeight="1" thickBot="1">
      <c r="A65" s="121"/>
      <c r="B65" s="127" t="s">
        <v>64</v>
      </c>
      <c r="C65" s="123">
        <v>35000</v>
      </c>
      <c r="D65" s="141">
        <v>75000</v>
      </c>
      <c r="E65" s="142"/>
      <c r="F65" s="124"/>
      <c r="G65" s="125">
        <f>D65+F65</f>
        <v>75000</v>
      </c>
    </row>
    <row r="66" spans="1:7" s="126" customFormat="1" ht="33.75" customHeight="1" hidden="1">
      <c r="A66" s="143">
        <v>900</v>
      </c>
      <c r="B66" s="144" t="s">
        <v>40</v>
      </c>
      <c r="C66" s="96">
        <f>C67+C75+C79</f>
        <v>312000</v>
      </c>
      <c r="D66" s="95"/>
      <c r="E66" s="94">
        <f>E67+E75+E79</f>
        <v>578000</v>
      </c>
      <c r="F66" s="96"/>
      <c r="G66" s="97"/>
    </row>
    <row r="67" spans="1:7" s="126" customFormat="1" ht="21.75" customHeight="1" hidden="1">
      <c r="A67" s="145">
        <v>90001</v>
      </c>
      <c r="B67" s="146" t="s">
        <v>41</v>
      </c>
      <c r="C67" s="65">
        <f>SUM(C68:C70)</f>
        <v>202000</v>
      </c>
      <c r="D67" s="147"/>
      <c r="E67" s="64">
        <f>SUM(E68:E70)</f>
        <v>358000</v>
      </c>
      <c r="F67" s="65"/>
      <c r="G67" s="66"/>
    </row>
    <row r="68" spans="1:7" s="126" customFormat="1" ht="15" customHeight="1" hidden="1">
      <c r="A68" s="148">
        <v>4300</v>
      </c>
      <c r="B68" s="149" t="s">
        <v>30</v>
      </c>
      <c r="C68" s="73">
        <v>45000</v>
      </c>
      <c r="D68" s="117"/>
      <c r="E68" s="70">
        <v>5000</v>
      </c>
      <c r="F68" s="73"/>
      <c r="G68" s="74"/>
    </row>
    <row r="69" spans="1:7" s="126" customFormat="1" ht="15" customHeight="1" hidden="1">
      <c r="A69" s="148">
        <v>4430</v>
      </c>
      <c r="B69" s="149" t="s">
        <v>31</v>
      </c>
      <c r="C69" s="73">
        <v>77000</v>
      </c>
      <c r="D69" s="117"/>
      <c r="E69" s="70">
        <v>350000</v>
      </c>
      <c r="F69" s="73"/>
      <c r="G69" s="74"/>
    </row>
    <row r="70" spans="1:7" s="126" customFormat="1" ht="15" customHeight="1" hidden="1">
      <c r="A70" s="148">
        <v>4580</v>
      </c>
      <c r="B70" s="149" t="s">
        <v>42</v>
      </c>
      <c r="C70" s="73">
        <v>80000</v>
      </c>
      <c r="D70" s="117"/>
      <c r="E70" s="70">
        <v>3000</v>
      </c>
      <c r="F70" s="73"/>
      <c r="G70" s="74"/>
    </row>
    <row r="71" spans="1:7" s="126" customFormat="1" ht="15" customHeight="1" hidden="1">
      <c r="A71" s="101"/>
      <c r="B71" s="127" t="s">
        <v>33</v>
      </c>
      <c r="C71" s="123">
        <f>SUM(C72:C74)</f>
        <v>202000</v>
      </c>
      <c r="D71" s="141"/>
      <c r="E71" s="123">
        <f>SUM(E72:E74)</f>
        <v>358000</v>
      </c>
      <c r="F71" s="124"/>
      <c r="G71" s="125"/>
    </row>
    <row r="72" spans="1:7" s="126" customFormat="1" ht="15" customHeight="1" hidden="1">
      <c r="A72" s="101"/>
      <c r="B72" s="127" t="s">
        <v>43</v>
      </c>
      <c r="C72" s="123">
        <v>77000</v>
      </c>
      <c r="D72" s="117"/>
      <c r="E72" s="123">
        <v>350000</v>
      </c>
      <c r="F72" s="124"/>
      <c r="G72" s="125"/>
    </row>
    <row r="73" spans="1:7" s="126" customFormat="1" ht="15" customHeight="1" hidden="1">
      <c r="A73" s="101"/>
      <c r="B73" s="127" t="s">
        <v>44</v>
      </c>
      <c r="C73" s="123">
        <v>80000</v>
      </c>
      <c r="D73" s="117"/>
      <c r="E73" s="123">
        <v>3000</v>
      </c>
      <c r="F73" s="124"/>
      <c r="G73" s="125"/>
    </row>
    <row r="74" spans="1:7" s="126" customFormat="1" ht="15" customHeight="1" hidden="1">
      <c r="A74" s="101"/>
      <c r="B74" s="127" t="s">
        <v>45</v>
      </c>
      <c r="C74" s="123">
        <v>45000</v>
      </c>
      <c r="D74" s="117"/>
      <c r="E74" s="123">
        <v>5000</v>
      </c>
      <c r="F74" s="124"/>
      <c r="G74" s="125"/>
    </row>
    <row r="75" spans="1:7" s="126" customFormat="1" ht="15" customHeight="1" hidden="1">
      <c r="A75" s="133">
        <v>90003</v>
      </c>
      <c r="B75" s="134" t="s">
        <v>46</v>
      </c>
      <c r="C75" s="82">
        <f>C76</f>
        <v>50000</v>
      </c>
      <c r="D75" s="83"/>
      <c r="E75" s="82">
        <f>E76</f>
        <v>220000</v>
      </c>
      <c r="F75" s="85"/>
      <c r="G75" s="86"/>
    </row>
    <row r="76" spans="1:7" s="126" customFormat="1" ht="15" customHeight="1" hidden="1">
      <c r="A76" s="101">
        <v>4300</v>
      </c>
      <c r="B76" s="107" t="s">
        <v>30</v>
      </c>
      <c r="C76" s="70">
        <f>SUM(C77:C78)</f>
        <v>50000</v>
      </c>
      <c r="D76" s="140"/>
      <c r="E76" s="104">
        <f>SUM(E77:E78)</f>
        <v>220000</v>
      </c>
      <c r="F76" s="73"/>
      <c r="G76" s="74"/>
    </row>
    <row r="77" spans="1:7" s="126" customFormat="1" ht="15" customHeight="1" hidden="1">
      <c r="A77" s="121"/>
      <c r="B77" s="127" t="s">
        <v>47</v>
      </c>
      <c r="C77" s="123">
        <v>50000</v>
      </c>
      <c r="D77" s="117"/>
      <c r="E77" s="116"/>
      <c r="F77" s="124"/>
      <c r="G77" s="125"/>
    </row>
    <row r="78" spans="1:7" s="126" customFormat="1" ht="25.5" customHeight="1" hidden="1">
      <c r="A78" s="121"/>
      <c r="B78" s="127" t="s">
        <v>48</v>
      </c>
      <c r="C78" s="123">
        <v>0</v>
      </c>
      <c r="D78" s="117"/>
      <c r="E78" s="123">
        <v>220000</v>
      </c>
      <c r="F78" s="124"/>
      <c r="G78" s="125"/>
    </row>
    <row r="79" spans="1:7" s="126" customFormat="1" ht="15" customHeight="1" hidden="1">
      <c r="A79" s="133">
        <v>90004</v>
      </c>
      <c r="B79" s="134" t="s">
        <v>49</v>
      </c>
      <c r="C79" s="82">
        <f>C80</f>
        <v>60000</v>
      </c>
      <c r="D79" s="83"/>
      <c r="E79" s="82"/>
      <c r="F79" s="85"/>
      <c r="G79" s="86"/>
    </row>
    <row r="80" spans="1:7" s="126" customFormat="1" ht="15" customHeight="1" hidden="1">
      <c r="A80" s="101">
        <v>4300</v>
      </c>
      <c r="B80" s="107" t="s">
        <v>30</v>
      </c>
      <c r="C80" s="70">
        <f>C81</f>
        <v>60000</v>
      </c>
      <c r="D80" s="140"/>
      <c r="E80" s="70"/>
      <c r="F80" s="73"/>
      <c r="G80" s="74"/>
    </row>
    <row r="81" spans="1:7" s="126" customFormat="1" ht="15" customHeight="1" hidden="1">
      <c r="A81" s="121"/>
      <c r="B81" s="127" t="s">
        <v>50</v>
      </c>
      <c r="C81" s="123">
        <v>60000</v>
      </c>
      <c r="D81" s="117"/>
      <c r="E81" s="123"/>
      <c r="F81" s="124"/>
      <c r="G81" s="125"/>
    </row>
    <row r="82" spans="1:7" s="8" customFormat="1" ht="28.5" customHeight="1" thickBot="1" thickTop="1">
      <c r="A82" s="37" t="s">
        <v>51</v>
      </c>
      <c r="B82" s="150" t="s">
        <v>66</v>
      </c>
      <c r="C82" s="151" t="e">
        <f>#REF!+C14-C31</f>
        <v>#REF!</v>
      </c>
      <c r="D82" s="152">
        <f>D14-D31</f>
        <v>0</v>
      </c>
      <c r="E82" s="152">
        <f>E14-E31</f>
        <v>-585600</v>
      </c>
      <c r="F82" s="153">
        <f>F14-F31</f>
        <v>0</v>
      </c>
      <c r="G82" s="154">
        <f>D82+F82</f>
        <v>0</v>
      </c>
    </row>
    <row r="83" ht="13.5" thickTop="1"/>
    <row r="84" ht="12.75">
      <c r="A84" s="1" t="s">
        <v>72</v>
      </c>
    </row>
    <row r="85" ht="12.75">
      <c r="A85" s="1" t="s">
        <v>73</v>
      </c>
    </row>
    <row r="86" ht="12.75">
      <c r="A86" s="1" t="s">
        <v>74</v>
      </c>
    </row>
  </sheetData>
  <mergeCells count="4">
    <mergeCell ref="A6:G6"/>
    <mergeCell ref="A7:G7"/>
    <mergeCell ref="A8:G8"/>
    <mergeCell ref="D10:G10"/>
  </mergeCells>
  <printOptions horizontalCentered="1"/>
  <pageMargins left="0" right="0" top="0.84" bottom="0.7" header="0.5118110236220472" footer="0.5118110236220472"/>
  <pageSetup firstPageNumber="41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2009-11-12T10:44:55Z</cp:lastPrinted>
  <dcterms:created xsi:type="dcterms:W3CDTF">2008-10-16T09:53:33Z</dcterms:created>
  <dcterms:modified xsi:type="dcterms:W3CDTF">2009-11-26T11:22:53Z</dcterms:modified>
  <cp:category/>
  <cp:version/>
  <cp:contentType/>
  <cp:contentStatus/>
</cp:coreProperties>
</file>