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8190" tabRatio="825" activeTab="2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 Udziały" sheetId="7" r:id="rId7"/>
    <sheet name="8 Grunty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Wykresy Dane" sheetId="19" r:id="rId19"/>
    <sheet name="Wykres1" sheetId="20" r:id="rId20"/>
    <sheet name="Wykres2" sheetId="21" r:id="rId21"/>
  </sheets>
  <definedNames>
    <definedName name="Excel_BuiltIn_Print_Area_4">#REF!</definedName>
    <definedName name="_xlnm.Print_Area" localSheetId="9">'10'!$A$1:$G$24</definedName>
    <definedName name="_xlnm.Print_Area" localSheetId="10">'11'!$A$1:$H$41</definedName>
    <definedName name="_xlnm.Print_Area" localSheetId="11">'12'!$A$1:$G$24</definedName>
    <definedName name="_xlnm.Print_Area" localSheetId="12">'13'!$A$1:$H$41</definedName>
    <definedName name="_xlnm.Print_Area" localSheetId="13">'14'!$A$1:$G$24</definedName>
    <definedName name="_xlnm.Print_Area" localSheetId="14">'15'!$A$1:$H$41</definedName>
    <definedName name="_xlnm.Print_Area" localSheetId="15">'16'!$A$1:$G$24</definedName>
    <definedName name="_xlnm.Print_Area" localSheetId="16">'17'!$A$1:$H$41</definedName>
    <definedName name="_xlnm.Print_Area" localSheetId="17">'18'!$A$1:$G$24</definedName>
    <definedName name="_xlnm.Print_Area" localSheetId="2">'3'!$A$1:$H$41</definedName>
    <definedName name="_xlnm.Print_Area" localSheetId="3">'4'!$A$1:$G$24</definedName>
    <definedName name="_xlnm.Print_Area" localSheetId="4">'5'!$A$1:$H$41</definedName>
    <definedName name="_xlnm.Print_Area" localSheetId="5">'6'!$A$1:$G$24</definedName>
    <definedName name="_xlnm.Print_Area" localSheetId="6">'7 Udziały'!$A$1:$H$18</definedName>
    <definedName name="_xlnm.Print_Area" localSheetId="7">'8 Grunty'!$A$1:$H$16</definedName>
    <definedName name="_xlnm.Print_Area" localSheetId="8">'9'!$A$1:$H$41</definedName>
  </definedNames>
  <calcPr fullCalcOnLoad="1"/>
</workbook>
</file>

<file path=xl/sharedStrings.xml><?xml version="1.0" encoding="utf-8"?>
<sst xmlns="http://schemas.openxmlformats.org/spreadsheetml/2006/main" count="1307" uniqueCount="198">
  <si>
    <t>L.p.</t>
  </si>
  <si>
    <t>Wyszczególnienie</t>
  </si>
  <si>
    <t>Struktura
(%)</t>
  </si>
  <si>
    <t>I</t>
  </si>
  <si>
    <t>Aktywa trwałe</t>
  </si>
  <si>
    <t>1.</t>
  </si>
  <si>
    <t>Rzeczowe aktywa trwałe</t>
  </si>
  <si>
    <t>2.</t>
  </si>
  <si>
    <t>Pozostałe aktywa trwałe</t>
  </si>
  <si>
    <t>II</t>
  </si>
  <si>
    <t>Aktywa obrotowe</t>
  </si>
  <si>
    <t>Majątek ogółem:</t>
  </si>
  <si>
    <t>Stan na dzień
30.09.2009</t>
  </si>
  <si>
    <t>TABELA 2</t>
  </si>
  <si>
    <t>Opis mienia wg grup rodzajowych</t>
  </si>
  <si>
    <t>Wartość netto wg stanu na dzień</t>
  </si>
  <si>
    <t>Zmiana
wartości</t>
  </si>
  <si>
    <t>Dynamika</t>
  </si>
  <si>
    <t>Struktura na dzień</t>
  </si>
  <si>
    <t>30.09.2008</t>
  </si>
  <si>
    <t xml:space="preserve"> I.</t>
  </si>
  <si>
    <t>Grunty komunalne</t>
  </si>
  <si>
    <t>Grunty rolne</t>
  </si>
  <si>
    <t>Drogi</t>
  </si>
  <si>
    <t>3.</t>
  </si>
  <si>
    <t>Lasy</t>
  </si>
  <si>
    <t>4.</t>
  </si>
  <si>
    <t>Place i tereny zielone</t>
  </si>
  <si>
    <t>5.</t>
  </si>
  <si>
    <t>Ogrody działkowe</t>
  </si>
  <si>
    <t>6.</t>
  </si>
  <si>
    <t>Działki budowlane</t>
  </si>
  <si>
    <t>7.</t>
  </si>
  <si>
    <t>Cmentarz komunalny</t>
  </si>
  <si>
    <t>8.</t>
  </si>
  <si>
    <t>Inne</t>
  </si>
  <si>
    <t xml:space="preserve"> II.</t>
  </si>
  <si>
    <t>Obiekty komunalne</t>
  </si>
  <si>
    <t>Lokale mieszkalne</t>
  </si>
  <si>
    <t>Lokale w innych budynkach</t>
  </si>
  <si>
    <t>Inne budynki</t>
  </si>
  <si>
    <t>Szkoły</t>
  </si>
  <si>
    <t>Przedszkola</t>
  </si>
  <si>
    <t>Ośrodki kultury</t>
  </si>
  <si>
    <t>Ośrodki sportu i rekreacji</t>
  </si>
  <si>
    <t>Ośrodki służby zdrowia</t>
  </si>
  <si>
    <t xml:space="preserve"> III.</t>
  </si>
  <si>
    <t>Obiekty inżynierii lądowej i wodnej</t>
  </si>
  <si>
    <t xml:space="preserve"> IV.</t>
  </si>
  <si>
    <t>Kotły i maszyny energetyczne</t>
  </si>
  <si>
    <t xml:space="preserve"> V.</t>
  </si>
  <si>
    <t>Maszyny,urządzenia i aparaty ogólnego zastosowania</t>
  </si>
  <si>
    <t xml:space="preserve"> VI.</t>
  </si>
  <si>
    <t>Specjalistyczne maszyny,urządzenia i aparaty</t>
  </si>
  <si>
    <t xml:space="preserve"> VII.</t>
  </si>
  <si>
    <t>Urządzenia techniczne</t>
  </si>
  <si>
    <t xml:space="preserve"> VIII.</t>
  </si>
  <si>
    <t>Środki transportu</t>
  </si>
  <si>
    <t xml:space="preserve"> IX.</t>
  </si>
  <si>
    <t>Narzędzia, przyrządy, ruchomości i wyposażenie w tym:</t>
  </si>
  <si>
    <t xml:space="preserve">a) </t>
  </si>
  <si>
    <t>grupa 8 KRŚT</t>
  </si>
  <si>
    <t xml:space="preserve">b) </t>
  </si>
  <si>
    <t>wyposażenie</t>
  </si>
  <si>
    <t xml:space="preserve"> X.</t>
  </si>
  <si>
    <t>Środki trwałe w budowie</t>
  </si>
  <si>
    <t>Razem aktywa rzeczowe</t>
  </si>
  <si>
    <t xml:space="preserve"> XI.</t>
  </si>
  <si>
    <t>Wartości niematerialne i prawne</t>
  </si>
  <si>
    <t xml:space="preserve"> XII.</t>
  </si>
  <si>
    <t>Należności długoterminowe</t>
  </si>
  <si>
    <t xml:space="preserve"> XIII.</t>
  </si>
  <si>
    <t>Długoterminowe aktywa</t>
  </si>
  <si>
    <t>Razem aktywa trwałe</t>
  </si>
  <si>
    <t>TABELA 1</t>
  </si>
  <si>
    <t>30.09.2009</t>
  </si>
  <si>
    <t>zbiory biblioteczne</t>
  </si>
  <si>
    <t>Łączna ilość</t>
  </si>
  <si>
    <t xml:space="preserve">Wartość brutto </t>
  </si>
  <si>
    <t xml:space="preserve">Wartość umorzenia </t>
  </si>
  <si>
    <t xml:space="preserve">Wartośc netto </t>
  </si>
  <si>
    <t>Struktura</t>
  </si>
  <si>
    <t>szt.</t>
  </si>
  <si>
    <t>ha.</t>
  </si>
  <si>
    <t>na 30.09.2009</t>
  </si>
  <si>
    <t xml:space="preserve"> 0.</t>
  </si>
  <si>
    <t>x</t>
  </si>
  <si>
    <t>TABELA 3</t>
  </si>
  <si>
    <t>Majątek obrotowy</t>
  </si>
  <si>
    <t>Wartość aktywów obrotowych</t>
  </si>
  <si>
    <t>na dzień
30.09.2008</t>
  </si>
  <si>
    <t>na dzień
30.09.2009</t>
  </si>
  <si>
    <t>Zapasy</t>
  </si>
  <si>
    <t xml:space="preserve">1. </t>
  </si>
  <si>
    <t>Materiały</t>
  </si>
  <si>
    <t xml:space="preserve">2. </t>
  </si>
  <si>
    <t>Półprodukty i produkty w toku</t>
  </si>
  <si>
    <t xml:space="preserve">3. </t>
  </si>
  <si>
    <t>Produkty gotowe</t>
  </si>
  <si>
    <t xml:space="preserve">4. </t>
  </si>
  <si>
    <t>Towary</t>
  </si>
  <si>
    <t xml:space="preserve">5. </t>
  </si>
  <si>
    <t>Zaliczki na poczet dostaw</t>
  </si>
  <si>
    <t>Należności krótkoterminowe</t>
  </si>
  <si>
    <t>Należności z tytułu dostaw i usług</t>
  </si>
  <si>
    <t>Należności od budżetów</t>
  </si>
  <si>
    <t>Należności z tytułu ubezpieczeń społecznych</t>
  </si>
  <si>
    <t>Inne należności</t>
  </si>
  <si>
    <t>Środki pieniężne</t>
  </si>
  <si>
    <t>Środki pieniężne w kasie</t>
  </si>
  <si>
    <t>Środki pieniężne na rachunkach bankowych</t>
  </si>
  <si>
    <t>Krótkoterminowe papiery wartościowe</t>
  </si>
  <si>
    <t>Razem aktywa obrotowe:</t>
  </si>
  <si>
    <t>TABELA 4</t>
  </si>
  <si>
    <t>TABELA 5</t>
  </si>
  <si>
    <t>TABELA 6</t>
  </si>
  <si>
    <t>TABELA 7</t>
  </si>
  <si>
    <t>l.p</t>
  </si>
  <si>
    <t>Nazwa spółki</t>
  </si>
  <si>
    <t>udział miasta</t>
  </si>
  <si>
    <t>dopłata do kapitału zapasowego</t>
  </si>
  <si>
    <t>dopłata na pokrycie straty za 2003 rok</t>
  </si>
  <si>
    <t>akcje</t>
  </si>
  <si>
    <t>razem</t>
  </si>
  <si>
    <t>Miejskie Wodociągi i Kanalizacji</t>
  </si>
  <si>
    <t>Miejska Energetyka Cieplana</t>
  </si>
  <si>
    <t>Zarząd Obiektów Sportowych</t>
  </si>
  <si>
    <t>Przedsiębiorstwo Gospodarki Komunalnej</t>
  </si>
  <si>
    <t>Koszalińska Agencja Rozwoju Regionalnego S.A.</t>
  </si>
  <si>
    <t>Telewizja Kablowa Sp.zoo</t>
  </si>
  <si>
    <t>Koszalińskie Towarzystwo Budownictwa Społecznego sp.zoo</t>
  </si>
  <si>
    <t>Miejski Zakład Komunikacji sp.zoo</t>
  </si>
  <si>
    <t>9.</t>
  </si>
  <si>
    <t>Pomorska Agencja Rozwoju Regionalnego S.A. Słupsk</t>
  </si>
  <si>
    <t>10.</t>
  </si>
  <si>
    <t>Błękit Bałtyku sp.zoo</t>
  </si>
  <si>
    <t>Razem</t>
  </si>
  <si>
    <t>TABELA 8</t>
  </si>
  <si>
    <t>Rodzaj gruntu</t>
  </si>
  <si>
    <t>Forma władania nieruchomością</t>
  </si>
  <si>
    <t>trwały zarząd</t>
  </si>
  <si>
    <t>użytkowanie</t>
  </si>
  <si>
    <t>użytkowanie wieczyste</t>
  </si>
  <si>
    <t>dzierżawa</t>
  </si>
  <si>
    <t>inne</t>
  </si>
  <si>
    <t>1. Grunty rolne</t>
  </si>
  <si>
    <t xml:space="preserve">2. Drogi </t>
  </si>
  <si>
    <t>3. Lasy</t>
  </si>
  <si>
    <t>4. Place i tereny zielone</t>
  </si>
  <si>
    <t>5. Ogrody działkowe</t>
  </si>
  <si>
    <t>6. Działki budowlane</t>
  </si>
  <si>
    <t>7. Cmentarz komunalny</t>
  </si>
  <si>
    <t>8. Inne</t>
  </si>
  <si>
    <t>Razem grunty komunalne</t>
  </si>
  <si>
    <t>TABELA 9</t>
  </si>
  <si>
    <t>Zmiany w aktywach trwałych Miasta Koszalina wg stanu na dzień 30 września 2009 r.</t>
  </si>
  <si>
    <t>Aktywa trwałe Miasta Koszalina wg stanu na dzień 30 września 2009 r.</t>
  </si>
  <si>
    <t>Aktywa obrotowe Miasta Koszalina wg stanu na dzień 30 września 2009 r.</t>
  </si>
  <si>
    <t>Aktywa trwałe Urzędu Miejskiego w Koszalinie wg stanu na dzień 30 września 2009 r.</t>
  </si>
  <si>
    <t>Aktywa obrotowe Urzędu Miejskiego w Koszalinie wg stanu na dzień 30 września 2009 r.</t>
  </si>
  <si>
    <t>Wykaz udziałów Miasta Koszalina w spółkach miejskich wg stanu na dzień 30.09.2009 r.</t>
  </si>
  <si>
    <t>TABELA 10</t>
  </si>
  <si>
    <t>TABELA 11</t>
  </si>
  <si>
    <t>Aktywa trwałe Placówek oświatowo-wychowawczych wg stanu na dzień 30 września 2009 r.</t>
  </si>
  <si>
    <t>TABELA 12</t>
  </si>
  <si>
    <t>Aktywa obrotowe Placówek oświatowo-wychowawczych wg stanu na dzień 30 września 2009 r.</t>
  </si>
  <si>
    <t>Aktywa trwałe Instytucji Kultury wg stanu na dzień 30 września 2009 r.</t>
  </si>
  <si>
    <t>TABELA 13</t>
  </si>
  <si>
    <t>Aktywa obrotowe Instytucji Kultury wg stanu na dzień 30 września 2009 r.</t>
  </si>
  <si>
    <t>TABELA 14</t>
  </si>
  <si>
    <t>TABELA 15</t>
  </si>
  <si>
    <t>Aktywa obrotowe Zarządu Budynków Mieszklanych wg stanu na dzień 30 września 2009 r.</t>
  </si>
  <si>
    <t>TABELA 16</t>
  </si>
  <si>
    <t>TABELA 17</t>
  </si>
  <si>
    <t>Aktywa trwałe Zarządu Dróg Miejskich wg stanu na dzień 30 września 2009 r.</t>
  </si>
  <si>
    <t>Aktywa obrotowe Zarządu Dróg Miejskich wg stanu na dzień 30 września 2009 r.</t>
  </si>
  <si>
    <t>TABELA 18</t>
  </si>
  <si>
    <t>Wartość netto majątku Miasta Koszalina wg stanu na 30.09.2009 r.</t>
  </si>
  <si>
    <t>udział
pieniężny</t>
  </si>
  <si>
    <t>udział
 niepieniężny</t>
  </si>
  <si>
    <t>Łączna ilość
(ha)</t>
  </si>
  <si>
    <t>Aktywa trwałe Placówek Ochrony Zdrowia wg stanu na dzień 30 września 2009 r.</t>
  </si>
  <si>
    <t>Aktywa obrotowe Placówek Ochrony Zdrowia wg stanu na dzień 30 września 2009 r.</t>
  </si>
  <si>
    <t>Aktywa trwałe Zarządu Budynków Mieszkalnych wg stanu na dzień 30 września 2009 r.</t>
  </si>
  <si>
    <t>Urząd Miejski</t>
  </si>
  <si>
    <t>Placówki ochrony zdrowia i opieki społecznej</t>
  </si>
  <si>
    <t>Placówki oświaty i wychowania</t>
  </si>
  <si>
    <t>Placówki kultury i sportu</t>
  </si>
  <si>
    <t>Zarząd Budynków Mieszkalnych</t>
  </si>
  <si>
    <t>Zarząd Dróg Miejskich</t>
  </si>
  <si>
    <r>
      <t xml:space="preserve">Dynamika
%
</t>
    </r>
    <r>
      <rPr>
        <sz val="10"/>
        <rFont val="Calibri"/>
        <family val="2"/>
      </rPr>
      <t>( 3:2 )</t>
    </r>
  </si>
  <si>
    <r>
      <t xml:space="preserve">różnica
</t>
    </r>
    <r>
      <rPr>
        <sz val="10"/>
        <rFont val="Calibri"/>
        <family val="2"/>
      </rPr>
      <t>( 3-2 )</t>
    </r>
  </si>
  <si>
    <r>
      <t xml:space="preserve">Dynamika
%
</t>
    </r>
    <r>
      <rPr>
        <sz val="12"/>
        <rFont val="Calibri"/>
        <family val="2"/>
      </rPr>
      <t>( 3:2 )</t>
    </r>
  </si>
  <si>
    <r>
      <t xml:space="preserve">różnica
</t>
    </r>
    <r>
      <rPr>
        <sz val="12"/>
        <rFont val="Calibri"/>
        <family val="2"/>
      </rPr>
      <t>( 3-2 )</t>
    </r>
  </si>
  <si>
    <t>Powierzchnia  gruntów komunalnych wg stanu na dzień 30 września 2009 r.</t>
  </si>
  <si>
    <t>Autor dokumentu: Jarosław Barański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</si>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</sst>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0_ ;\-#,##0.00\ "/>
    <numFmt numFmtId="171" formatCode="_-* #,##0.0\ _z_ł_-;\-* #,##0.0\ _z_ł_-;_-* &quot;-&quot;?\ _z_ł_-;_-@_-"/>
    <numFmt numFmtId="172" formatCode="0.0"/>
    <numFmt numFmtId="173" formatCode="_-* #,##0.00\ _z_ł_-;\-* #,##0.00\ _z_ł_-;_-* \-??\ _z_ł_-;_-@_-"/>
    <numFmt numFmtId="174" formatCode="_-* #,##0\ _z_ł_-;\-* #,##0\ _z_ł_-;_-* &quot;- &quot;_z_ł_-;_-@_-"/>
    <numFmt numFmtId="175" formatCode="#,##0.0_ ;\-#,##0.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i/>
      <sz val="14"/>
      <name val="Calibri"/>
      <family val="2"/>
    </font>
    <font>
      <b/>
      <sz val="13"/>
      <name val="Calibri"/>
      <family val="2"/>
    </font>
    <font>
      <sz val="12"/>
      <color indexed="8"/>
      <name val="Calibri"/>
      <family val="2"/>
    </font>
    <font>
      <b/>
      <sz val="16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i/>
      <sz val="12"/>
      <name val="Times New Roman CE"/>
      <family val="0"/>
    </font>
    <font>
      <sz val="12"/>
      <name val="Times New Roman CE"/>
      <family val="1"/>
    </font>
    <font>
      <sz val="8"/>
      <color indexed="8"/>
      <name val="Arial"/>
      <family val="2"/>
    </font>
    <font>
      <b/>
      <sz val="14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5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41" fontId="25" fillId="0" borderId="14" xfId="0" applyNumberFormat="1" applyFont="1" applyBorder="1" applyAlignment="1">
      <alignment horizontal="center" vertical="center"/>
    </xf>
    <xf numFmtId="43" fontId="25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41" fontId="26" fillId="0" borderId="17" xfId="0" applyNumberFormat="1" applyFont="1" applyBorder="1" applyAlignment="1">
      <alignment/>
    </xf>
    <xf numFmtId="43" fontId="26" fillId="0" borderId="18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41" fontId="25" fillId="0" borderId="17" xfId="0" applyNumberFormat="1" applyFont="1" applyBorder="1" applyAlignment="1">
      <alignment horizontal="center" vertical="center"/>
    </xf>
    <xf numFmtId="43" fontId="25" fillId="0" borderId="18" xfId="0" applyNumberFormat="1" applyFont="1" applyBorder="1" applyAlignment="1">
      <alignment horizontal="center" vertical="center"/>
    </xf>
    <xf numFmtId="41" fontId="23" fillId="22" borderId="19" xfId="0" applyNumberFormat="1" applyFont="1" applyFill="1" applyBorder="1" applyAlignment="1">
      <alignment horizontal="center" vertical="center"/>
    </xf>
    <xf numFmtId="43" fontId="25" fillId="22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5" fillId="4" borderId="2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 vertical="center" wrapText="1"/>
    </xf>
    <xf numFmtId="41" fontId="30" fillId="0" borderId="10" xfId="0" applyNumberFormat="1" applyFont="1" applyFill="1" applyBorder="1" applyAlignment="1">
      <alignment horizontal="center" vertical="center"/>
    </xf>
    <xf numFmtId="41" fontId="30" fillId="0" borderId="26" xfId="0" applyNumberFormat="1" applyFont="1" applyFill="1" applyBorder="1" applyAlignment="1">
      <alignment horizontal="center" vertical="center"/>
    </xf>
    <xf numFmtId="41" fontId="30" fillId="0" borderId="11" xfId="0" applyNumberFormat="1" applyFont="1" applyFill="1" applyBorder="1" applyAlignment="1">
      <alignment horizontal="center" vertical="center"/>
    </xf>
    <xf numFmtId="4" fontId="30" fillId="0" borderId="27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left" vertical="center" wrapText="1"/>
    </xf>
    <xf numFmtId="41" fontId="26" fillId="0" borderId="29" xfId="0" applyNumberFormat="1" applyFont="1" applyFill="1" applyBorder="1" applyAlignment="1">
      <alignment horizontal="center" vertical="center"/>
    </xf>
    <xf numFmtId="41" fontId="26" fillId="0" borderId="14" xfId="0" applyNumberFormat="1" applyFont="1" applyBorder="1" applyAlignment="1">
      <alignment horizontal="center" vertical="center"/>
    </xf>
    <xf numFmtId="4" fontId="26" fillId="0" borderId="30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41" fontId="26" fillId="0" borderId="17" xfId="0" applyNumberFormat="1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41" fontId="26" fillId="0" borderId="33" xfId="0" applyNumberFormat="1" applyFont="1" applyFill="1" applyBorder="1" applyAlignment="1">
      <alignment horizontal="center" vertical="center"/>
    </xf>
    <xf numFmtId="41" fontId="26" fillId="0" borderId="22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" fontId="26" fillId="0" borderId="33" xfId="0" applyNumberFormat="1" applyFont="1" applyBorder="1" applyAlignment="1">
      <alignment horizontal="center" vertical="center"/>
    </xf>
    <xf numFmtId="4" fontId="26" fillId="0" borderId="34" xfId="0" applyNumberFormat="1" applyFont="1" applyBorder="1" applyAlignment="1">
      <alignment horizontal="center" vertical="center"/>
    </xf>
    <xf numFmtId="0" fontId="30" fillId="0" borderId="35" xfId="0" applyFont="1" applyFill="1" applyBorder="1" applyAlignment="1">
      <alignment vertical="center" wrapText="1"/>
    </xf>
    <xf numFmtId="41" fontId="30" fillId="0" borderId="27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vertical="center" wrapText="1"/>
    </xf>
    <xf numFmtId="41" fontId="26" fillId="0" borderId="13" xfId="0" applyNumberFormat="1" applyFont="1" applyBorder="1" applyAlignment="1">
      <alignment horizontal="center" vertical="center"/>
    </xf>
    <xf numFmtId="41" fontId="26" fillId="0" borderId="30" xfId="0" applyNumberFormat="1" applyFont="1" applyBorder="1" applyAlignment="1">
      <alignment horizontal="center" vertical="center"/>
    </xf>
    <xf numFmtId="41" fontId="26" fillId="0" borderId="16" xfId="0" applyNumberFormat="1" applyFont="1" applyBorder="1" applyAlignment="1">
      <alignment horizontal="center" vertical="center"/>
    </xf>
    <xf numFmtId="41" fontId="26" fillId="0" borderId="36" xfId="0" applyNumberFormat="1" applyFont="1" applyBorder="1" applyAlignment="1">
      <alignment horizontal="center" vertical="center"/>
    </xf>
    <xf numFmtId="41" fontId="26" fillId="0" borderId="17" xfId="0" applyNumberFormat="1" applyFont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vertical="center" wrapText="1"/>
    </xf>
    <xf numFmtId="0" fontId="26" fillId="0" borderId="31" xfId="0" applyFont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41" fontId="26" fillId="0" borderId="37" xfId="0" applyNumberFormat="1" applyFont="1" applyBorder="1" applyAlignment="1">
      <alignment horizontal="center" vertical="center"/>
    </xf>
    <xf numFmtId="41" fontId="26" fillId="0" borderId="38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39" xfId="0" applyFont="1" applyBorder="1" applyAlignment="1">
      <alignment vertical="center" wrapText="1"/>
    </xf>
    <xf numFmtId="41" fontId="26" fillId="0" borderId="21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41" fontId="25" fillId="22" borderId="10" xfId="0" applyNumberFormat="1" applyFont="1" applyFill="1" applyBorder="1" applyAlignment="1">
      <alignment horizontal="center" vertical="center"/>
    </xf>
    <xf numFmtId="41" fontId="25" fillId="22" borderId="11" xfId="0" applyNumberFormat="1" applyFont="1" applyFill="1" applyBorder="1" applyAlignment="1">
      <alignment horizontal="center" vertical="center"/>
    </xf>
    <xf numFmtId="41" fontId="25" fillId="22" borderId="40" xfId="0" applyNumberFormat="1" applyFont="1" applyFill="1" applyBorder="1" applyAlignment="1">
      <alignment horizontal="center" vertical="center"/>
    </xf>
    <xf numFmtId="4" fontId="25" fillId="22" borderId="11" xfId="0" applyNumberFormat="1" applyFont="1" applyFill="1" applyBorder="1" applyAlignment="1">
      <alignment horizontal="center" vertical="center"/>
    </xf>
    <xf numFmtId="4" fontId="25" fillId="22" borderId="41" xfId="0" applyNumberFormat="1" applyFont="1" applyFill="1" applyBorder="1" applyAlignment="1">
      <alignment horizontal="center" vertical="center"/>
    </xf>
    <xf numFmtId="41" fontId="26" fillId="0" borderId="42" xfId="0" applyNumberFormat="1" applyFont="1" applyBorder="1" applyAlignment="1">
      <alignment horizontal="center" vertical="center"/>
    </xf>
    <xf numFmtId="4" fontId="26" fillId="0" borderId="41" xfId="0" applyNumberFormat="1" applyFont="1" applyBorder="1" applyAlignment="1">
      <alignment horizontal="center" vertical="center"/>
    </xf>
    <xf numFmtId="41" fontId="26" fillId="0" borderId="43" xfId="0" applyNumberFormat="1" applyFont="1" applyBorder="1" applyAlignment="1">
      <alignment horizontal="center" vertical="center"/>
    </xf>
    <xf numFmtId="4" fontId="25" fillId="22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32" fillId="4" borderId="47" xfId="0" applyFont="1" applyFill="1" applyBorder="1" applyAlignment="1">
      <alignment horizontal="center" vertical="center"/>
    </xf>
    <xf numFmtId="0" fontId="32" fillId="4" borderId="37" xfId="0" applyFont="1" applyFill="1" applyBorder="1" applyAlignment="1">
      <alignment horizontal="center" vertical="center"/>
    </xf>
    <xf numFmtId="0" fontId="32" fillId="4" borderId="48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6" fillId="0" borderId="50" xfId="0" applyFont="1" applyBorder="1" applyAlignment="1">
      <alignment horizontal="left" vertical="center" wrapText="1"/>
    </xf>
    <xf numFmtId="0" fontId="26" fillId="0" borderId="42" xfId="0" applyFont="1" applyFill="1" applyBorder="1" applyAlignment="1">
      <alignment horizontal="center" vertical="center"/>
    </xf>
    <xf numFmtId="43" fontId="26" fillId="0" borderId="14" xfId="0" applyNumberFormat="1" applyFont="1" applyFill="1" applyBorder="1" applyAlignment="1" applyProtection="1">
      <alignment horizontal="center" vertical="center"/>
      <protection locked="0"/>
    </xf>
    <xf numFmtId="43" fontId="26" fillId="0" borderId="14" xfId="0" applyNumberFormat="1" applyFont="1" applyFill="1" applyBorder="1" applyAlignment="1">
      <alignment horizontal="center" vertical="center"/>
    </xf>
    <xf numFmtId="43" fontId="26" fillId="0" borderId="15" xfId="0" applyNumberFormat="1" applyFont="1" applyFill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43" fontId="26" fillId="0" borderId="17" xfId="0" applyNumberFormat="1" applyFont="1" applyFill="1" applyBorder="1" applyAlignment="1" applyProtection="1">
      <alignment horizontal="center" vertical="center"/>
      <protection locked="0"/>
    </xf>
    <xf numFmtId="43" fontId="26" fillId="0" borderId="17" xfId="0" applyNumberFormat="1" applyFont="1" applyFill="1" applyBorder="1" applyAlignment="1">
      <alignment horizontal="center" vertical="center"/>
    </xf>
    <xf numFmtId="43" fontId="26" fillId="0" borderId="18" xfId="0" applyNumberFormat="1" applyFont="1" applyFill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/>
    </xf>
    <xf numFmtId="43" fontId="26" fillId="0" borderId="33" xfId="0" applyNumberFormat="1" applyFont="1" applyFill="1" applyBorder="1" applyAlignment="1" applyProtection="1">
      <alignment horizontal="center" vertical="center"/>
      <protection locked="0"/>
    </xf>
    <xf numFmtId="43" fontId="26" fillId="0" borderId="33" xfId="0" applyNumberFormat="1" applyFont="1" applyFill="1" applyBorder="1" applyAlignment="1">
      <alignment horizontal="center" vertical="center"/>
    </xf>
    <xf numFmtId="43" fontId="26" fillId="0" borderId="34" xfId="0" applyNumberFormat="1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6" fillId="0" borderId="50" xfId="0" applyFont="1" applyBorder="1" applyAlignment="1">
      <alignment vertical="center" wrapText="1"/>
    </xf>
    <xf numFmtId="41" fontId="26" fillId="24" borderId="13" xfId="0" applyNumberFormat="1" applyFont="1" applyFill="1" applyBorder="1" applyAlignment="1" applyProtection="1">
      <alignment horizontal="center" vertical="center"/>
      <protection locked="0"/>
    </xf>
    <xf numFmtId="43" fontId="26" fillId="24" borderId="14" xfId="0" applyNumberFormat="1" applyFont="1" applyFill="1" applyBorder="1" applyAlignment="1">
      <alignment horizontal="center" vertical="center"/>
    </xf>
    <xf numFmtId="43" fontId="26" fillId="24" borderId="14" xfId="0" applyNumberFormat="1" applyFont="1" applyFill="1" applyBorder="1" applyAlignment="1" applyProtection="1">
      <alignment horizontal="center" vertical="center"/>
      <protection locked="0"/>
    </xf>
    <xf numFmtId="43" fontId="26" fillId="24" borderId="15" xfId="0" applyNumberFormat="1" applyFont="1" applyFill="1" applyBorder="1" applyAlignment="1">
      <alignment horizontal="center" vertical="center"/>
    </xf>
    <xf numFmtId="43" fontId="26" fillId="24" borderId="17" xfId="0" applyNumberFormat="1" applyFont="1" applyFill="1" applyBorder="1" applyAlignment="1">
      <alignment horizontal="center" vertical="center"/>
    </xf>
    <xf numFmtId="0" fontId="26" fillId="0" borderId="53" xfId="0" applyFont="1" applyBorder="1" applyAlignment="1">
      <alignment vertical="center" wrapText="1"/>
    </xf>
    <xf numFmtId="41" fontId="26" fillId="24" borderId="16" xfId="0" applyNumberFormat="1" applyFont="1" applyFill="1" applyBorder="1" applyAlignment="1" applyProtection="1">
      <alignment horizontal="center" vertical="center"/>
      <protection locked="0"/>
    </xf>
    <xf numFmtId="43" fontId="26" fillId="24" borderId="17" xfId="0" applyNumberFormat="1" applyFont="1" applyFill="1" applyBorder="1" applyAlignment="1" applyProtection="1">
      <alignment horizontal="center" vertical="center"/>
      <protection locked="0"/>
    </xf>
    <xf numFmtId="43" fontId="26" fillId="24" borderId="18" xfId="0" applyNumberFormat="1" applyFont="1" applyFill="1" applyBorder="1" applyAlignment="1">
      <alignment horizontal="center" vertical="center"/>
    </xf>
    <xf numFmtId="43" fontId="26" fillId="24" borderId="42" xfId="0" applyNumberFormat="1" applyFont="1" applyFill="1" applyBorder="1" applyAlignment="1" applyProtection="1">
      <alignment horizontal="center" vertical="center"/>
      <protection locked="0"/>
    </xf>
    <xf numFmtId="43" fontId="26" fillId="24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55" xfId="0" applyFont="1" applyBorder="1" applyAlignment="1">
      <alignment horizontal="center" vertical="center"/>
    </xf>
    <xf numFmtId="0" fontId="26" fillId="0" borderId="55" xfId="0" applyFont="1" applyBorder="1" applyAlignment="1">
      <alignment vertical="center" wrapText="1"/>
    </xf>
    <xf numFmtId="41" fontId="26" fillId="24" borderId="44" xfId="0" applyNumberFormat="1" applyFont="1" applyFill="1" applyBorder="1" applyAlignment="1" applyProtection="1">
      <alignment horizontal="center" vertical="center"/>
      <protection locked="0"/>
    </xf>
    <xf numFmtId="43" fontId="26" fillId="24" borderId="19" xfId="0" applyNumberFormat="1" applyFont="1" applyFill="1" applyBorder="1" applyAlignment="1">
      <alignment horizontal="center" vertical="center"/>
    </xf>
    <xf numFmtId="43" fontId="26" fillId="24" borderId="19" xfId="0" applyNumberFormat="1" applyFont="1" applyFill="1" applyBorder="1" applyAlignment="1" applyProtection="1">
      <alignment horizontal="center" vertical="center"/>
      <protection locked="0"/>
    </xf>
    <xf numFmtId="43" fontId="26" fillId="24" borderId="20" xfId="0" applyNumberFormat="1" applyFont="1" applyFill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5" fillId="0" borderId="50" xfId="0" applyFont="1" applyBorder="1" applyAlignment="1">
      <alignment vertical="center" wrapText="1"/>
    </xf>
    <xf numFmtId="41" fontId="25" fillId="0" borderId="42" xfId="0" applyNumberFormat="1" applyFont="1" applyBorder="1" applyAlignment="1" applyProtection="1">
      <alignment horizontal="center" vertical="center"/>
      <protection locked="0"/>
    </xf>
    <xf numFmtId="43" fontId="25" fillId="0" borderId="42" xfId="0" applyNumberFormat="1" applyFont="1" applyBorder="1" applyAlignment="1">
      <alignment horizontal="center" vertical="center"/>
    </xf>
    <xf numFmtId="43" fontId="25" fillId="0" borderId="42" xfId="0" applyNumberFormat="1" applyFont="1" applyBorder="1" applyAlignment="1" applyProtection="1">
      <alignment horizontal="center" vertical="center"/>
      <protection locked="0"/>
    </xf>
    <xf numFmtId="43" fontId="25" fillId="0" borderId="14" xfId="0" applyNumberFormat="1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5" fillId="0" borderId="53" xfId="0" applyFont="1" applyBorder="1" applyAlignment="1">
      <alignment vertical="center" wrapText="1"/>
    </xf>
    <xf numFmtId="41" fontId="25" fillId="0" borderId="52" xfId="0" applyNumberFormat="1" applyFont="1" applyBorder="1" applyAlignment="1" applyProtection="1">
      <alignment horizontal="center" vertical="center"/>
      <protection locked="0"/>
    </xf>
    <xf numFmtId="43" fontId="25" fillId="0" borderId="52" xfId="0" applyNumberFormat="1" applyFont="1" applyBorder="1" applyAlignment="1">
      <alignment horizontal="center" vertical="center"/>
    </xf>
    <xf numFmtId="43" fontId="25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>
      <alignment vertical="center"/>
    </xf>
    <xf numFmtId="0" fontId="29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vertical="center" wrapText="1"/>
    </xf>
    <xf numFmtId="41" fontId="25" fillId="0" borderId="48" xfId="0" applyNumberFormat="1" applyFont="1" applyBorder="1" applyAlignment="1" applyProtection="1">
      <alignment horizontal="center" vertical="center"/>
      <protection locked="0"/>
    </xf>
    <xf numFmtId="43" fontId="25" fillId="0" borderId="48" xfId="0" applyNumberFormat="1" applyFont="1" applyBorder="1" applyAlignment="1">
      <alignment horizontal="center" vertical="center"/>
    </xf>
    <xf numFmtId="43" fontId="25" fillId="0" borderId="48" xfId="0" applyNumberFormat="1" applyFont="1" applyBorder="1" applyAlignment="1" applyProtection="1">
      <alignment horizontal="center" vertical="center"/>
      <protection locked="0"/>
    </xf>
    <xf numFmtId="43" fontId="25" fillId="0" borderId="33" xfId="0" applyNumberFormat="1" applyFont="1" applyBorder="1" applyAlignment="1" applyProtection="1">
      <alignment horizontal="center" vertical="center"/>
      <protection locked="0"/>
    </xf>
    <xf numFmtId="43" fontId="25" fillId="0" borderId="22" xfId="0" applyNumberFormat="1" applyFont="1" applyBorder="1" applyAlignment="1">
      <alignment horizontal="center" vertical="center"/>
    </xf>
    <xf numFmtId="43" fontId="25" fillId="0" borderId="34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vertical="center"/>
    </xf>
    <xf numFmtId="41" fontId="26" fillId="0" borderId="42" xfId="0" applyNumberFormat="1" applyFont="1" applyFill="1" applyBorder="1" applyAlignment="1" applyProtection="1">
      <alignment horizontal="center" vertical="center"/>
      <protection locked="0"/>
    </xf>
    <xf numFmtId="43" fontId="26" fillId="0" borderId="42" xfId="0" applyNumberFormat="1" applyFont="1" applyFill="1" applyBorder="1" applyAlignment="1">
      <alignment horizontal="center" vertical="center"/>
    </xf>
    <xf numFmtId="43" fontId="26" fillId="0" borderId="42" xfId="0" applyNumberFormat="1" applyFont="1" applyFill="1" applyBorder="1" applyAlignment="1" applyProtection="1">
      <alignment horizontal="center" vertical="center"/>
      <protection locked="0"/>
    </xf>
    <xf numFmtId="43" fontId="26" fillId="0" borderId="28" xfId="0" applyNumberFormat="1" applyFont="1" applyBorder="1" applyAlignment="1">
      <alignment horizontal="center" vertical="center"/>
    </xf>
    <xf numFmtId="0" fontId="26" fillId="0" borderId="53" xfId="0" applyFont="1" applyBorder="1" applyAlignment="1">
      <alignment vertical="center"/>
    </xf>
    <xf numFmtId="41" fontId="26" fillId="0" borderId="52" xfId="0" applyNumberFormat="1" applyFont="1" applyFill="1" applyBorder="1" applyAlignment="1" applyProtection="1">
      <alignment horizontal="center" vertical="center"/>
      <protection locked="0"/>
    </xf>
    <xf numFmtId="43" fontId="26" fillId="0" borderId="52" xfId="0" applyNumberFormat="1" applyFont="1" applyFill="1" applyBorder="1" applyAlignment="1">
      <alignment horizontal="center" vertical="center"/>
    </xf>
    <xf numFmtId="43" fontId="26" fillId="0" borderId="52" xfId="0" applyNumberFormat="1" applyFont="1" applyFill="1" applyBorder="1" applyAlignment="1" applyProtection="1">
      <alignment horizontal="center" vertical="center"/>
      <protection locked="0"/>
    </xf>
    <xf numFmtId="43" fontId="26" fillId="0" borderId="31" xfId="0" applyNumberFormat="1" applyFont="1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41" fontId="26" fillId="0" borderId="59" xfId="0" applyNumberFormat="1" applyFont="1" applyFill="1" applyBorder="1" applyAlignment="1" applyProtection="1">
      <alignment horizontal="center" vertical="center"/>
      <protection locked="0"/>
    </xf>
    <xf numFmtId="43" fontId="26" fillId="0" borderId="59" xfId="0" applyNumberFormat="1" applyFont="1" applyFill="1" applyBorder="1" applyAlignment="1">
      <alignment horizontal="center" vertical="center"/>
    </xf>
    <xf numFmtId="43" fontId="26" fillId="0" borderId="59" xfId="0" applyNumberFormat="1" applyFont="1" applyFill="1" applyBorder="1" applyAlignment="1" applyProtection="1">
      <alignment horizontal="center" vertical="center"/>
      <protection locked="0"/>
    </xf>
    <xf numFmtId="43" fontId="26" fillId="0" borderId="19" xfId="0" applyNumberFormat="1" applyFont="1" applyFill="1" applyBorder="1" applyAlignment="1" applyProtection="1">
      <alignment horizontal="center" vertical="center"/>
      <protection locked="0"/>
    </xf>
    <xf numFmtId="43" fontId="26" fillId="0" borderId="19" xfId="0" applyNumberFormat="1" applyFont="1" applyFill="1" applyBorder="1" applyAlignment="1">
      <alignment horizontal="center" vertical="center"/>
    </xf>
    <xf numFmtId="43" fontId="26" fillId="0" borderId="32" xfId="0" applyNumberFormat="1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vertical="center" wrapText="1"/>
    </xf>
    <xf numFmtId="41" fontId="25" fillId="0" borderId="42" xfId="0" applyNumberFormat="1" applyFont="1" applyBorder="1" applyAlignment="1">
      <alignment horizontal="center" vertical="center"/>
    </xf>
    <xf numFmtId="43" fontId="25" fillId="0" borderId="43" xfId="0" applyNumberFormat="1" applyFont="1" applyBorder="1" applyAlignment="1">
      <alignment horizontal="center" vertical="center"/>
    </xf>
    <xf numFmtId="43" fontId="25" fillId="0" borderId="43" xfId="0" applyNumberFormat="1" applyFont="1" applyBorder="1" applyAlignment="1" applyProtection="1">
      <alignment horizontal="center" vertical="center"/>
      <protection locked="0"/>
    </xf>
    <xf numFmtId="43" fontId="25" fillId="0" borderId="22" xfId="0" applyNumberFormat="1" applyFont="1" applyBorder="1" applyAlignment="1" applyProtection="1">
      <alignment horizontal="center" vertical="center"/>
      <protection locked="0"/>
    </xf>
    <xf numFmtId="43" fontId="25" fillId="0" borderId="39" xfId="0" applyNumberFormat="1" applyFont="1" applyBorder="1" applyAlignment="1">
      <alignment horizontal="center" vertical="center"/>
    </xf>
    <xf numFmtId="43" fontId="25" fillId="22" borderId="40" xfId="0" applyNumberFormat="1" applyFont="1" applyFill="1" applyBorder="1" applyAlignment="1">
      <alignment horizontal="center" vertical="center"/>
    </xf>
    <xf numFmtId="43" fontId="25" fillId="22" borderId="11" xfId="0" applyNumberFormat="1" applyFont="1" applyFill="1" applyBorder="1" applyAlignment="1">
      <alignment horizontal="center" vertical="center"/>
    </xf>
    <xf numFmtId="43" fontId="25" fillId="22" borderId="25" xfId="0" applyNumberFormat="1" applyFont="1" applyFill="1" applyBorder="1" applyAlignment="1">
      <alignment horizontal="center" vertical="center"/>
    </xf>
    <xf numFmtId="0" fontId="25" fillId="0" borderId="58" xfId="0" applyFont="1" applyBorder="1" applyAlignment="1">
      <alignment vertical="center" wrapText="1"/>
    </xf>
    <xf numFmtId="43" fontId="25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53" xfId="0" applyFont="1" applyBorder="1" applyAlignment="1">
      <alignment horizontal="center" vertical="center"/>
    </xf>
    <xf numFmtId="41" fontId="25" fillId="0" borderId="52" xfId="0" applyNumberFormat="1" applyFont="1" applyBorder="1" applyAlignment="1">
      <alignment horizontal="center" vertical="center"/>
    </xf>
    <xf numFmtId="43" fontId="25" fillId="0" borderId="17" xfId="0" applyNumberFormat="1" applyFont="1" applyBorder="1" applyAlignment="1" applyProtection="1">
      <alignment horizontal="center" vertical="center"/>
      <protection locked="0"/>
    </xf>
    <xf numFmtId="43" fontId="25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 locked="0"/>
    </xf>
    <xf numFmtId="0" fontId="25" fillId="4" borderId="6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25" borderId="63" xfId="0" applyFont="1" applyFill="1" applyBorder="1" applyAlignment="1">
      <alignment horizontal="left" vertical="center"/>
    </xf>
    <xf numFmtId="41" fontId="25" fillId="25" borderId="64" xfId="42" applyNumberFormat="1" applyFont="1" applyFill="1" applyBorder="1" applyAlignment="1">
      <alignment horizontal="center" vertical="center"/>
    </xf>
    <xf numFmtId="41" fontId="25" fillId="25" borderId="65" xfId="42" applyNumberFormat="1" applyFont="1" applyFill="1" applyBorder="1" applyAlignment="1">
      <alignment horizontal="center" vertical="center"/>
    </xf>
    <xf numFmtId="4" fontId="25" fillId="25" borderId="66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left" vertical="center"/>
    </xf>
    <xf numFmtId="41" fontId="26" fillId="0" borderId="14" xfId="42" applyNumberFormat="1" applyFont="1" applyBorder="1" applyAlignment="1" applyProtection="1">
      <alignment horizontal="center" vertical="center"/>
      <protection locked="0"/>
    </xf>
    <xf numFmtId="41" fontId="26" fillId="0" borderId="22" xfId="42" applyNumberFormat="1" applyFont="1" applyBorder="1" applyAlignment="1">
      <alignment horizontal="center" vertical="center"/>
    </xf>
    <xf numFmtId="41" fontId="26" fillId="0" borderId="43" xfId="42" applyNumberFormat="1" applyFont="1" applyBorder="1" applyAlignment="1">
      <alignment horizontal="center" vertical="center"/>
    </xf>
    <xf numFmtId="4" fontId="26" fillId="0" borderId="39" xfId="0" applyNumberFormat="1" applyFont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/>
    </xf>
    <xf numFmtId="41" fontId="26" fillId="0" borderId="17" xfId="42" applyNumberFormat="1" applyFont="1" applyBorder="1" applyAlignment="1">
      <alignment horizontal="center" vertical="center"/>
    </xf>
    <xf numFmtId="41" fontId="26" fillId="0" borderId="52" xfId="42" applyNumberFormat="1" applyFont="1" applyBorder="1" applyAlignment="1">
      <alignment horizontal="center" vertical="center"/>
    </xf>
    <xf numFmtId="4" fontId="26" fillId="0" borderId="31" xfId="0" applyNumberFormat="1" applyFont="1" applyBorder="1" applyAlignment="1">
      <alignment horizontal="center" vertical="center"/>
    </xf>
    <xf numFmtId="41" fontId="26" fillId="0" borderId="14" xfId="42" applyNumberFormat="1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41" fontId="26" fillId="0" borderId="22" xfId="42" applyNumberFormat="1" applyFont="1" applyBorder="1" applyAlignment="1" applyProtection="1">
      <alignment horizontal="center" vertical="center"/>
      <protection locked="0"/>
    </xf>
    <xf numFmtId="0" fontId="25" fillId="25" borderId="67" xfId="0" applyFont="1" applyFill="1" applyBorder="1" applyAlignment="1">
      <alignment horizontal="left" vertical="center"/>
    </xf>
    <xf numFmtId="41" fontId="25" fillId="25" borderId="68" xfId="42" applyNumberFormat="1" applyFont="1" applyFill="1" applyBorder="1" applyAlignment="1">
      <alignment horizontal="center" vertical="center"/>
    </xf>
    <xf numFmtId="41" fontId="25" fillId="25" borderId="69" xfId="42" applyNumberFormat="1" applyFont="1" applyFill="1" applyBorder="1" applyAlignment="1">
      <alignment horizontal="center" vertical="center"/>
    </xf>
    <xf numFmtId="4" fontId="25" fillId="25" borderId="70" xfId="0" applyNumberFormat="1" applyFont="1" applyFill="1" applyBorder="1" applyAlignment="1">
      <alignment horizontal="center" vertical="center"/>
    </xf>
    <xf numFmtId="41" fontId="26" fillId="0" borderId="17" xfId="42" applyNumberFormat="1" applyFont="1" applyBorder="1" applyAlignment="1" applyProtection="1">
      <alignment horizontal="center" vertical="center"/>
      <protection locked="0"/>
    </xf>
    <xf numFmtId="41" fontId="26" fillId="0" borderId="33" xfId="42" applyNumberFormat="1" applyFont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41" fontId="26" fillId="0" borderId="23" xfId="42" applyNumberFormat="1" applyFont="1" applyBorder="1" applyAlignment="1" applyProtection="1">
      <alignment horizontal="center" vertical="center"/>
      <protection locked="0"/>
    </xf>
    <xf numFmtId="41" fontId="26" fillId="0" borderId="62" xfId="42" applyNumberFormat="1" applyFont="1" applyBorder="1" applyAlignment="1">
      <alignment horizontal="center" vertical="center"/>
    </xf>
    <xf numFmtId="41" fontId="26" fillId="0" borderId="19" xfId="0" applyNumberFormat="1" applyFont="1" applyBorder="1" applyAlignment="1">
      <alignment horizontal="center"/>
    </xf>
    <xf numFmtId="4" fontId="26" fillId="0" borderId="71" xfId="0" applyNumberFormat="1" applyFont="1" applyBorder="1" applyAlignment="1">
      <alignment horizontal="center" vertical="center"/>
    </xf>
    <xf numFmtId="41" fontId="25" fillId="22" borderId="11" xfId="42" applyNumberFormat="1" applyFont="1" applyFill="1" applyBorder="1" applyAlignment="1">
      <alignment horizontal="center" vertical="center"/>
    </xf>
    <xf numFmtId="41" fontId="25" fillId="22" borderId="40" xfId="42" applyNumberFormat="1" applyFont="1" applyFill="1" applyBorder="1" applyAlignment="1">
      <alignment horizontal="center" vertical="center"/>
    </xf>
    <xf numFmtId="4" fontId="25" fillId="22" borderId="25" xfId="0" applyNumberFormat="1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/>
    </xf>
    <xf numFmtId="43" fontId="25" fillId="0" borderId="11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vertical="center" wrapText="1"/>
    </xf>
    <xf numFmtId="41" fontId="25" fillId="0" borderId="10" xfId="0" applyNumberFormat="1" applyFont="1" applyFill="1" applyBorder="1" applyAlignment="1">
      <alignment horizontal="center" vertical="center"/>
    </xf>
    <xf numFmtId="43" fontId="25" fillId="0" borderId="12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vertical="center"/>
    </xf>
    <xf numFmtId="41" fontId="25" fillId="0" borderId="40" xfId="0" applyNumberFormat="1" applyFont="1" applyFill="1" applyBorder="1" applyAlignment="1">
      <alignment horizontal="center" vertical="center"/>
    </xf>
    <xf numFmtId="43" fontId="25" fillId="0" borderId="4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5" fillId="4" borderId="19" xfId="0" applyFont="1" applyFill="1" applyBorder="1" applyAlignment="1">
      <alignment horizontal="center" vertical="center" wrapText="1"/>
    </xf>
    <xf numFmtId="0" fontId="25" fillId="4" borderId="7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3" xfId="0" applyFont="1" applyBorder="1" applyAlignment="1">
      <alignment vertical="center" wrapText="1"/>
    </xf>
    <xf numFmtId="169" fontId="26" fillId="0" borderId="14" xfId="42" applyNumberFormat="1" applyFont="1" applyBorder="1" applyAlignment="1">
      <alignment horizontal="right" vertical="center"/>
    </xf>
    <xf numFmtId="169" fontId="26" fillId="0" borderId="14" xfId="42" applyNumberFormat="1" applyFont="1" applyBorder="1" applyAlignment="1">
      <alignment horizontal="center" vertical="center"/>
    </xf>
    <xf numFmtId="169" fontId="26" fillId="0" borderId="75" xfId="42" applyNumberFormat="1" applyFont="1" applyBorder="1" applyAlignment="1">
      <alignment horizontal="center" vertical="center"/>
    </xf>
    <xf numFmtId="169" fontId="26" fillId="0" borderId="28" xfId="42" applyNumberFormat="1" applyFont="1" applyBorder="1" applyAlignment="1">
      <alignment horizontal="center" vertical="center"/>
    </xf>
    <xf numFmtId="169" fontId="26" fillId="0" borderId="17" xfId="42" applyNumberFormat="1" applyFont="1" applyBorder="1" applyAlignment="1">
      <alignment horizontal="right" vertical="center"/>
    </xf>
    <xf numFmtId="169" fontId="26" fillId="0" borderId="17" xfId="42" applyNumberFormat="1" applyFont="1" applyBorder="1" applyAlignment="1">
      <alignment horizontal="center" vertical="center"/>
    </xf>
    <xf numFmtId="169" fontId="26" fillId="0" borderId="76" xfId="42" applyNumberFormat="1" applyFont="1" applyBorder="1" applyAlignment="1">
      <alignment horizontal="center" vertical="center"/>
    </xf>
    <xf numFmtId="169" fontId="26" fillId="0" borderId="31" xfId="42" applyNumberFormat="1" applyFont="1" applyBorder="1" applyAlignment="1">
      <alignment horizontal="center" vertical="center"/>
    </xf>
    <xf numFmtId="169" fontId="26" fillId="0" borderId="17" xfId="0" applyNumberFormat="1" applyFont="1" applyBorder="1" applyAlignment="1">
      <alignment horizontal="center" vertical="center"/>
    </xf>
    <xf numFmtId="169" fontId="26" fillId="0" borderId="33" xfId="42" applyNumberFormat="1" applyFont="1" applyBorder="1" applyAlignment="1">
      <alignment horizontal="right" vertical="center"/>
    </xf>
    <xf numFmtId="169" fontId="26" fillId="0" borderId="33" xfId="42" applyNumberFormat="1" applyFont="1" applyBorder="1" applyAlignment="1">
      <alignment horizontal="center" vertical="center"/>
    </xf>
    <xf numFmtId="169" fontId="26" fillId="0" borderId="77" xfId="42" applyNumberFormat="1" applyFont="1" applyBorder="1" applyAlignment="1">
      <alignment horizontal="center" vertical="center"/>
    </xf>
    <xf numFmtId="169" fontId="26" fillId="0" borderId="78" xfId="42" applyNumberFormat="1" applyFont="1" applyBorder="1" applyAlignment="1">
      <alignment horizontal="center" vertical="center"/>
    </xf>
    <xf numFmtId="169" fontId="25" fillId="22" borderId="11" xfId="42" applyNumberFormat="1" applyFont="1" applyFill="1" applyBorder="1" applyAlignment="1">
      <alignment horizontal="center" vertical="center"/>
    </xf>
    <xf numFmtId="169" fontId="25" fillId="22" borderId="79" xfId="42" applyNumberFormat="1" applyFont="1" applyFill="1" applyBorder="1" applyAlignment="1">
      <alignment horizontal="center" vertical="center"/>
    </xf>
    <xf numFmtId="169" fontId="25" fillId="22" borderId="25" xfId="42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3" fontId="26" fillId="0" borderId="80" xfId="0" applyNumberFormat="1" applyFont="1" applyFill="1" applyBorder="1" applyAlignment="1" applyProtection="1">
      <alignment horizontal="right" vertical="center"/>
      <protection locked="0"/>
    </xf>
    <xf numFmtId="43" fontId="26" fillId="0" borderId="81" xfId="0" applyNumberFormat="1" applyFont="1" applyFill="1" applyBorder="1" applyAlignment="1" applyProtection="1">
      <alignment horizontal="right" vertical="center"/>
      <protection locked="0"/>
    </xf>
    <xf numFmtId="43" fontId="26" fillId="0" borderId="82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>
      <alignment vertical="center"/>
    </xf>
    <xf numFmtId="41" fontId="24" fillId="0" borderId="0" xfId="0" applyNumberFormat="1" applyFont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5" fillId="0" borderId="72" xfId="0" applyFont="1" applyFill="1" applyBorder="1" applyAlignment="1">
      <alignment vertical="center"/>
    </xf>
    <xf numFmtId="0" fontId="26" fillId="0" borderId="13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37" xfId="0" applyFont="1" applyBorder="1" applyAlignment="1">
      <alignment horizontal="right" vertical="center"/>
    </xf>
    <xf numFmtId="0" fontId="25" fillId="0" borderId="73" xfId="0" applyFont="1" applyFill="1" applyBorder="1" applyAlignment="1">
      <alignment vertical="center"/>
    </xf>
    <xf numFmtId="0" fontId="26" fillId="0" borderId="44" xfId="0" applyFont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 applyProtection="1">
      <alignment horizontal="right" vertical="center"/>
      <protection locked="0"/>
    </xf>
    <xf numFmtId="0" fontId="26" fillId="0" borderId="0" xfId="0" applyFont="1" applyFill="1" applyAlignment="1">
      <alignment vertical="center"/>
    </xf>
    <xf numFmtId="41" fontId="26" fillId="0" borderId="19" xfId="0" applyNumberFormat="1" applyFont="1" applyBorder="1" applyAlignment="1">
      <alignment horizontal="center" vertical="center"/>
    </xf>
    <xf numFmtId="0" fontId="28" fillId="0" borderId="0" xfId="0" applyFont="1" applyAlignment="1" applyProtection="1">
      <alignment vertical="center"/>
      <protection locked="0"/>
    </xf>
    <xf numFmtId="0" fontId="25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5" fillId="4" borderId="47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25" fillId="4" borderId="48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6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41" fontId="26" fillId="0" borderId="0" xfId="0" applyNumberFormat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40" fillId="4" borderId="83" xfId="0" applyFont="1" applyFill="1" applyBorder="1" applyAlignment="1">
      <alignment horizontal="center" vertical="center"/>
    </xf>
    <xf numFmtId="0" fontId="40" fillId="4" borderId="39" xfId="0" applyFont="1" applyFill="1" applyBorder="1" applyAlignment="1">
      <alignment horizontal="center" vertical="center"/>
    </xf>
    <xf numFmtId="0" fontId="38" fillId="4" borderId="39" xfId="0" applyFont="1" applyFill="1" applyBorder="1" applyAlignment="1">
      <alignment horizontal="center" vertical="center" wrapText="1"/>
    </xf>
    <xf numFmtId="0" fontId="39" fillId="4" borderId="84" xfId="0" applyFont="1" applyFill="1" applyBorder="1" applyAlignment="1">
      <alignment horizontal="center" vertical="center"/>
    </xf>
    <xf numFmtId="0" fontId="39" fillId="4" borderId="47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9" fillId="4" borderId="47" xfId="0" applyFont="1" applyFill="1" applyBorder="1" applyAlignment="1">
      <alignment horizontal="center" vertical="center"/>
    </xf>
    <xf numFmtId="0" fontId="39" fillId="4" borderId="37" xfId="0" applyFont="1" applyFill="1" applyBorder="1" applyAlignment="1">
      <alignment horizontal="center" vertical="center"/>
    </xf>
    <xf numFmtId="0" fontId="39" fillId="4" borderId="48" xfId="0" applyFont="1" applyFill="1" applyBorder="1" applyAlignment="1">
      <alignment horizontal="center" vertical="center"/>
    </xf>
    <xf numFmtId="0" fontId="39" fillId="4" borderId="43" xfId="0" applyFont="1" applyFill="1" applyBorder="1" applyAlignment="1">
      <alignment horizontal="center" vertical="center"/>
    </xf>
    <xf numFmtId="0" fontId="40" fillId="0" borderId="49" xfId="0" applyFont="1" applyBorder="1" applyAlignment="1">
      <alignment vertical="center"/>
    </xf>
    <xf numFmtId="0" fontId="41" fillId="0" borderId="57" xfId="0" applyFont="1" applyFill="1" applyBorder="1" applyAlignment="1">
      <alignment horizontal="left" vertical="center" wrapText="1"/>
    </xf>
    <xf numFmtId="0" fontId="41" fillId="0" borderId="40" xfId="0" applyFont="1" applyFill="1" applyBorder="1" applyAlignment="1">
      <alignment horizontal="center" vertical="center"/>
    </xf>
    <xf numFmtId="43" fontId="41" fillId="0" borderId="11" xfId="0" applyNumberFormat="1" applyFont="1" applyFill="1" applyBorder="1" applyAlignment="1">
      <alignment horizontal="center" vertical="center"/>
    </xf>
    <xf numFmtId="43" fontId="41" fillId="0" borderId="12" xfId="0" applyNumberFormat="1" applyFont="1" applyFill="1" applyBorder="1" applyAlignment="1">
      <alignment horizontal="center" vertical="center"/>
    </xf>
    <xf numFmtId="0" fontId="37" fillId="0" borderId="50" xfId="0" applyFont="1" applyBorder="1" applyAlignment="1">
      <alignment horizontal="right" vertical="center" indent="1"/>
    </xf>
    <xf numFmtId="0" fontId="42" fillId="0" borderId="50" xfId="0" applyFont="1" applyBorder="1" applyAlignment="1">
      <alignment horizontal="left" vertical="center" wrapText="1"/>
    </xf>
    <xf numFmtId="0" fontId="42" fillId="0" borderId="42" xfId="0" applyFont="1" applyFill="1" applyBorder="1" applyAlignment="1">
      <alignment horizontal="center" vertical="center"/>
    </xf>
    <xf numFmtId="43" fontId="42" fillId="0" borderId="80" xfId="0" applyNumberFormat="1" applyFont="1" applyFill="1" applyBorder="1" applyAlignment="1" applyProtection="1">
      <alignment horizontal="right"/>
      <protection locked="0"/>
    </xf>
    <xf numFmtId="43" fontId="42" fillId="0" borderId="14" xfId="0" applyNumberFormat="1" applyFont="1" applyFill="1" applyBorder="1" applyAlignment="1" applyProtection="1">
      <alignment horizontal="center" vertical="center"/>
      <protection locked="0"/>
    </xf>
    <xf numFmtId="43" fontId="42" fillId="0" borderId="14" xfId="0" applyNumberFormat="1" applyFont="1" applyFill="1" applyBorder="1" applyAlignment="1">
      <alignment horizontal="center" vertical="center"/>
    </xf>
    <xf numFmtId="43" fontId="42" fillId="0" borderId="15" xfId="0" applyNumberFormat="1" applyFont="1" applyFill="1" applyBorder="1" applyAlignment="1">
      <alignment horizontal="center" vertical="center"/>
    </xf>
    <xf numFmtId="0" fontId="37" fillId="0" borderId="51" xfId="0" applyFont="1" applyBorder="1" applyAlignment="1">
      <alignment horizontal="right" vertical="center" indent="1"/>
    </xf>
    <xf numFmtId="0" fontId="42" fillId="0" borderId="52" xfId="0" applyFont="1" applyFill="1" applyBorder="1" applyAlignment="1">
      <alignment horizontal="center" vertical="center"/>
    </xf>
    <xf numFmtId="43" fontId="42" fillId="0" borderId="81" xfId="0" applyNumberFormat="1" applyFont="1" applyFill="1" applyBorder="1" applyAlignment="1" applyProtection="1">
      <alignment horizontal="right"/>
      <protection locked="0"/>
    </xf>
    <xf numFmtId="43" fontId="42" fillId="0" borderId="17" xfId="0" applyNumberFormat="1" applyFont="1" applyFill="1" applyBorder="1" applyAlignment="1" applyProtection="1">
      <alignment horizontal="center" vertical="center"/>
      <protection locked="0"/>
    </xf>
    <xf numFmtId="0" fontId="38" fillId="4" borderId="85" xfId="0" applyFont="1" applyFill="1" applyBorder="1" applyAlignment="1">
      <alignment horizontal="center" vertical="center" wrapText="1"/>
    </xf>
    <xf numFmtId="43" fontId="42" fillId="0" borderId="17" xfId="0" applyNumberFormat="1" applyFont="1" applyFill="1" applyBorder="1" applyAlignment="1">
      <alignment horizontal="center" vertical="center"/>
    </xf>
    <xf numFmtId="43" fontId="42" fillId="0" borderId="18" xfId="0" applyNumberFormat="1" applyFont="1" applyFill="1" applyBorder="1" applyAlignment="1">
      <alignment horizontal="center" vertical="center"/>
    </xf>
    <xf numFmtId="0" fontId="42" fillId="0" borderId="53" xfId="0" applyFont="1" applyBorder="1" applyAlignment="1">
      <alignment horizontal="left" vertical="center" wrapText="1"/>
    </xf>
    <xf numFmtId="43" fontId="42" fillId="0" borderId="82" xfId="0" applyNumberFormat="1" applyFont="1" applyFill="1" applyBorder="1" applyAlignment="1" applyProtection="1">
      <alignment horizontal="right"/>
      <protection locked="0"/>
    </xf>
    <xf numFmtId="0" fontId="37" fillId="0" borderId="54" xfId="0" applyFont="1" applyBorder="1" applyAlignment="1">
      <alignment horizontal="right" vertical="center" indent="1"/>
    </xf>
    <xf numFmtId="0" fontId="42" fillId="0" borderId="55" xfId="0" applyFont="1" applyBorder="1" applyAlignment="1">
      <alignment horizontal="left" vertical="center" wrapText="1"/>
    </xf>
    <xf numFmtId="0" fontId="42" fillId="0" borderId="48" xfId="0" applyFont="1" applyFill="1" applyBorder="1" applyAlignment="1">
      <alignment horizontal="center" vertical="center"/>
    </xf>
    <xf numFmtId="43" fontId="42" fillId="0" borderId="33" xfId="0" applyNumberFormat="1" applyFont="1" applyFill="1" applyBorder="1" applyAlignment="1" applyProtection="1">
      <alignment horizontal="center" vertical="center"/>
      <protection locked="0"/>
    </xf>
    <xf numFmtId="43" fontId="42" fillId="0" borderId="33" xfId="0" applyNumberFormat="1" applyFont="1" applyFill="1" applyBorder="1" applyAlignment="1">
      <alignment horizontal="center" vertical="center"/>
    </xf>
    <xf numFmtId="43" fontId="42" fillId="0" borderId="34" xfId="0" applyNumberFormat="1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vertical="center" wrapText="1"/>
    </xf>
    <xf numFmtId="41" fontId="41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56" xfId="0" applyFont="1" applyBorder="1" applyAlignment="1">
      <alignment horizontal="right" vertical="center" indent="1"/>
    </xf>
    <xf numFmtId="0" fontId="42" fillId="0" borderId="50" xfId="0" applyFont="1" applyBorder="1" applyAlignment="1">
      <alignment vertical="center" wrapText="1"/>
    </xf>
    <xf numFmtId="41" fontId="42" fillId="24" borderId="13" xfId="0" applyNumberFormat="1" applyFont="1" applyFill="1" applyBorder="1" applyAlignment="1" applyProtection="1">
      <alignment horizontal="center" vertical="center"/>
      <protection locked="0"/>
    </xf>
    <xf numFmtId="43" fontId="42" fillId="24" borderId="14" xfId="0" applyNumberFormat="1" applyFont="1" applyFill="1" applyBorder="1" applyAlignment="1">
      <alignment horizontal="center" vertical="center"/>
    </xf>
    <xf numFmtId="43" fontId="42" fillId="24" borderId="14" xfId="0" applyNumberFormat="1" applyFont="1" applyFill="1" applyBorder="1" applyAlignment="1" applyProtection="1">
      <alignment horizontal="center" vertical="center"/>
      <protection locked="0"/>
    </xf>
    <xf numFmtId="43" fontId="42" fillId="24" borderId="15" xfId="0" applyNumberFormat="1" applyFont="1" applyFill="1" applyBorder="1" applyAlignment="1">
      <alignment horizontal="center" vertical="center"/>
    </xf>
    <xf numFmtId="43" fontId="42" fillId="24" borderId="17" xfId="0" applyNumberFormat="1" applyFont="1" applyFill="1" applyBorder="1" applyAlignment="1">
      <alignment horizontal="center" vertical="center"/>
    </xf>
    <xf numFmtId="0" fontId="42" fillId="0" borderId="53" xfId="0" applyFont="1" applyBorder="1" applyAlignment="1">
      <alignment vertical="center" wrapText="1"/>
    </xf>
    <xf numFmtId="41" fontId="42" fillId="24" borderId="16" xfId="0" applyNumberFormat="1" applyFont="1" applyFill="1" applyBorder="1" applyAlignment="1" applyProtection="1">
      <alignment horizontal="center" vertical="center"/>
      <protection locked="0"/>
    </xf>
    <xf numFmtId="43" fontId="42" fillId="24" borderId="17" xfId="0" applyNumberFormat="1" applyFont="1" applyFill="1" applyBorder="1" applyAlignment="1" applyProtection="1">
      <alignment horizontal="center" vertical="center"/>
      <protection locked="0"/>
    </xf>
    <xf numFmtId="43" fontId="42" fillId="24" borderId="18" xfId="0" applyNumberFormat="1" applyFont="1" applyFill="1" applyBorder="1" applyAlignment="1">
      <alignment horizontal="center" vertical="center"/>
    </xf>
    <xf numFmtId="43" fontId="42" fillId="24" borderId="42" xfId="0" applyNumberFormat="1" applyFont="1" applyFill="1" applyBorder="1" applyAlignment="1" applyProtection="1">
      <alignment horizontal="center" vertical="center"/>
      <protection locked="0"/>
    </xf>
    <xf numFmtId="43" fontId="42" fillId="24" borderId="52" xfId="0" applyNumberFormat="1" applyFont="1" applyFill="1" applyBorder="1" applyAlignment="1" applyProtection="1">
      <alignment horizontal="center" vertical="center"/>
      <protection locked="0"/>
    </xf>
    <xf numFmtId="0" fontId="37" fillId="0" borderId="55" xfId="0" applyFont="1" applyBorder="1" applyAlignment="1">
      <alignment horizontal="right" vertical="center" indent="1"/>
    </xf>
    <xf numFmtId="0" fontId="42" fillId="0" borderId="55" xfId="0" applyFont="1" applyBorder="1" applyAlignment="1">
      <alignment vertical="center" wrapText="1"/>
    </xf>
    <xf numFmtId="41" fontId="42" fillId="24" borderId="44" xfId="0" applyNumberFormat="1" applyFont="1" applyFill="1" applyBorder="1" applyAlignment="1" applyProtection="1">
      <alignment horizontal="center" vertical="center"/>
      <protection locked="0"/>
    </xf>
    <xf numFmtId="43" fontId="42" fillId="24" borderId="19" xfId="0" applyNumberFormat="1" applyFont="1" applyFill="1" applyBorder="1" applyAlignment="1">
      <alignment horizontal="center" vertical="center"/>
    </xf>
    <xf numFmtId="43" fontId="42" fillId="24" borderId="19" xfId="0" applyNumberFormat="1" applyFont="1" applyFill="1" applyBorder="1" applyAlignment="1" applyProtection="1">
      <alignment horizontal="center" vertical="center"/>
      <protection locked="0"/>
    </xf>
    <xf numFmtId="43" fontId="42" fillId="24" borderId="20" xfId="0" applyNumberFormat="1" applyFont="1" applyFill="1" applyBorder="1" applyAlignment="1">
      <alignment horizontal="center" vertical="center"/>
    </xf>
    <xf numFmtId="0" fontId="40" fillId="0" borderId="56" xfId="0" applyFont="1" applyBorder="1" applyAlignment="1">
      <alignment vertical="center"/>
    </xf>
    <xf numFmtId="0" fontId="38" fillId="0" borderId="50" xfId="0" applyFont="1" applyBorder="1" applyAlignment="1">
      <alignment vertical="center" wrapText="1"/>
    </xf>
    <xf numFmtId="41" fontId="38" fillId="0" borderId="42" xfId="0" applyNumberFormat="1" applyFont="1" applyBorder="1" applyAlignment="1" applyProtection="1">
      <alignment horizontal="center" vertical="center"/>
      <protection locked="0"/>
    </xf>
    <xf numFmtId="43" fontId="38" fillId="0" borderId="42" xfId="0" applyNumberFormat="1" applyFont="1" applyBorder="1" applyAlignment="1">
      <alignment horizontal="center" vertical="center"/>
    </xf>
    <xf numFmtId="43" fontId="38" fillId="0" borderId="42" xfId="0" applyNumberFormat="1" applyFont="1" applyBorder="1" applyAlignment="1" applyProtection="1">
      <alignment horizontal="center" vertical="center"/>
      <protection locked="0"/>
    </xf>
    <xf numFmtId="43" fontId="38" fillId="0" borderId="14" xfId="0" applyNumberFormat="1" applyFont="1" applyBorder="1" applyAlignment="1">
      <alignment horizontal="center" vertical="center"/>
    </xf>
    <xf numFmtId="43" fontId="38" fillId="0" borderId="15" xfId="0" applyNumberFormat="1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38" fillId="0" borderId="53" xfId="0" applyFont="1" applyBorder="1" applyAlignment="1">
      <alignment vertical="center" wrapText="1"/>
    </xf>
    <xf numFmtId="41" fontId="38" fillId="0" borderId="52" xfId="0" applyNumberFormat="1" applyFont="1" applyBorder="1" applyAlignment="1" applyProtection="1">
      <alignment horizontal="center" vertical="center"/>
      <protection locked="0"/>
    </xf>
    <xf numFmtId="43" fontId="38" fillId="0" borderId="52" xfId="0" applyNumberFormat="1" applyFont="1" applyBorder="1" applyAlignment="1">
      <alignment horizontal="center" vertical="center"/>
    </xf>
    <xf numFmtId="43" fontId="38" fillId="0" borderId="52" xfId="0" applyNumberFormat="1" applyFont="1" applyBorder="1" applyAlignment="1" applyProtection="1">
      <alignment horizontal="center" vertical="center"/>
      <protection locked="0"/>
    </xf>
    <xf numFmtId="43" fontId="38" fillId="0" borderId="18" xfId="0" applyNumberFormat="1" applyFont="1" applyBorder="1" applyAlignment="1">
      <alignment horizontal="center" vertical="center"/>
    </xf>
    <xf numFmtId="0" fontId="38" fillId="0" borderId="53" xfId="0" applyFont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38" fillId="0" borderId="55" xfId="0" applyFont="1" applyBorder="1" applyAlignment="1">
      <alignment vertical="center" wrapText="1"/>
    </xf>
    <xf numFmtId="41" fontId="38" fillId="0" borderId="48" xfId="0" applyNumberFormat="1" applyFont="1" applyBorder="1" applyAlignment="1" applyProtection="1">
      <alignment horizontal="center" vertical="center"/>
      <protection locked="0"/>
    </xf>
    <xf numFmtId="43" fontId="38" fillId="0" borderId="48" xfId="0" applyNumberFormat="1" applyFont="1" applyBorder="1" applyAlignment="1">
      <alignment horizontal="center" vertical="center"/>
    </xf>
    <xf numFmtId="43" fontId="38" fillId="0" borderId="48" xfId="0" applyNumberFormat="1" applyFont="1" applyBorder="1" applyAlignment="1" applyProtection="1">
      <alignment horizontal="center" vertical="center"/>
      <protection locked="0"/>
    </xf>
    <xf numFmtId="43" fontId="38" fillId="0" borderId="33" xfId="0" applyNumberFormat="1" applyFont="1" applyBorder="1" applyAlignment="1" applyProtection="1">
      <alignment horizontal="center" vertical="center"/>
      <protection locked="0"/>
    </xf>
    <xf numFmtId="43" fontId="38" fillId="0" borderId="22" xfId="0" applyNumberFormat="1" applyFont="1" applyBorder="1" applyAlignment="1">
      <alignment horizontal="center" vertical="center"/>
    </xf>
    <xf numFmtId="43" fontId="38" fillId="0" borderId="34" xfId="0" applyNumberFormat="1" applyFont="1" applyBorder="1" applyAlignment="1">
      <alignment horizontal="center" vertical="center"/>
    </xf>
    <xf numFmtId="0" fontId="40" fillId="0" borderId="57" xfId="0" applyFont="1" applyBorder="1" applyAlignment="1">
      <alignment vertical="center"/>
    </xf>
    <xf numFmtId="0" fontId="41" fillId="0" borderId="61" xfId="0" applyFont="1" applyFill="1" applyBorder="1" applyAlignment="1">
      <alignment vertical="center"/>
    </xf>
    <xf numFmtId="41" fontId="41" fillId="0" borderId="40" xfId="0" applyNumberFormat="1" applyFont="1" applyFill="1" applyBorder="1" applyAlignment="1">
      <alignment horizontal="center" vertical="center"/>
    </xf>
    <xf numFmtId="43" fontId="41" fillId="0" borderId="40" xfId="0" applyNumberFormat="1" applyFont="1" applyFill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41" fontId="42" fillId="0" borderId="42" xfId="0" applyNumberFormat="1" applyFont="1" applyFill="1" applyBorder="1" applyAlignment="1" applyProtection="1">
      <alignment horizontal="center" vertical="center"/>
      <protection locked="0"/>
    </xf>
    <xf numFmtId="43" fontId="42" fillId="0" borderId="42" xfId="0" applyNumberFormat="1" applyFont="1" applyFill="1" applyBorder="1" applyAlignment="1">
      <alignment horizontal="center" vertical="center"/>
    </xf>
    <xf numFmtId="43" fontId="42" fillId="0" borderId="42" xfId="0" applyNumberFormat="1" applyFont="1" applyFill="1" applyBorder="1" applyAlignment="1" applyProtection="1">
      <alignment horizontal="center" vertical="center"/>
      <protection locked="0"/>
    </xf>
    <xf numFmtId="43" fontId="42" fillId="0" borderId="28" xfId="0" applyNumberFormat="1" applyFont="1" applyBorder="1" applyAlignment="1">
      <alignment horizontal="center" vertical="center"/>
    </xf>
    <xf numFmtId="0" fontId="42" fillId="0" borderId="53" xfId="0" applyFont="1" applyBorder="1" applyAlignment="1">
      <alignment vertical="center"/>
    </xf>
    <xf numFmtId="41" fontId="42" fillId="0" borderId="52" xfId="0" applyNumberFormat="1" applyFont="1" applyFill="1" applyBorder="1" applyAlignment="1" applyProtection="1">
      <alignment horizontal="center" vertical="center"/>
      <protection locked="0"/>
    </xf>
    <xf numFmtId="43" fontId="42" fillId="0" borderId="52" xfId="0" applyNumberFormat="1" applyFont="1" applyFill="1" applyBorder="1" applyAlignment="1">
      <alignment horizontal="center" vertical="center"/>
    </xf>
    <xf numFmtId="43" fontId="42" fillId="0" borderId="52" xfId="0" applyNumberFormat="1" applyFont="1" applyFill="1" applyBorder="1" applyAlignment="1" applyProtection="1">
      <alignment horizontal="center" vertical="center"/>
      <protection locked="0"/>
    </xf>
    <xf numFmtId="43" fontId="42" fillId="0" borderId="31" xfId="0" applyNumberFormat="1" applyFont="1" applyBorder="1" applyAlignment="1">
      <alignment horizontal="center" vertical="center"/>
    </xf>
    <xf numFmtId="0" fontId="42" fillId="0" borderId="55" xfId="0" applyFont="1" applyBorder="1" applyAlignment="1">
      <alignment vertical="center"/>
    </xf>
    <xf numFmtId="41" fontId="42" fillId="0" borderId="59" xfId="0" applyNumberFormat="1" applyFont="1" applyFill="1" applyBorder="1" applyAlignment="1" applyProtection="1">
      <alignment horizontal="center" vertical="center"/>
      <protection locked="0"/>
    </xf>
    <xf numFmtId="43" fontId="42" fillId="0" borderId="59" xfId="0" applyNumberFormat="1" applyFont="1" applyFill="1" applyBorder="1" applyAlignment="1">
      <alignment horizontal="center" vertical="center"/>
    </xf>
    <xf numFmtId="43" fontId="42" fillId="0" borderId="59" xfId="0" applyNumberFormat="1" applyFont="1" applyFill="1" applyBorder="1" applyAlignment="1" applyProtection="1">
      <alignment horizontal="center" vertical="center"/>
      <protection locked="0"/>
    </xf>
    <xf numFmtId="43" fontId="42" fillId="0" borderId="19" xfId="0" applyNumberFormat="1" applyFont="1" applyFill="1" applyBorder="1" applyAlignment="1" applyProtection="1">
      <alignment horizontal="center" vertical="center"/>
      <protection locked="0"/>
    </xf>
    <xf numFmtId="43" fontId="42" fillId="0" borderId="19" xfId="0" applyNumberFormat="1" applyFont="1" applyFill="1" applyBorder="1" applyAlignment="1">
      <alignment horizontal="center" vertical="center"/>
    </xf>
    <xf numFmtId="43" fontId="42" fillId="0" borderId="32" xfId="0" applyNumberFormat="1" applyFont="1" applyBorder="1" applyAlignment="1">
      <alignment horizontal="center" vertical="center"/>
    </xf>
    <xf numFmtId="0" fontId="40" fillId="0" borderId="60" xfId="0" applyFont="1" applyBorder="1" applyAlignment="1">
      <alignment vertical="center"/>
    </xf>
    <xf numFmtId="0" fontId="38" fillId="0" borderId="61" xfId="0" applyFont="1" applyBorder="1" applyAlignment="1">
      <alignment vertical="center" wrapText="1"/>
    </xf>
    <xf numFmtId="41" fontId="38" fillId="0" borderId="42" xfId="0" applyNumberFormat="1" applyFont="1" applyBorder="1" applyAlignment="1">
      <alignment horizontal="center" vertical="center"/>
    </xf>
    <xf numFmtId="43" fontId="38" fillId="0" borderId="43" xfId="0" applyNumberFormat="1" applyFont="1" applyBorder="1" applyAlignment="1">
      <alignment horizontal="center" vertical="center"/>
    </xf>
    <xf numFmtId="43" fontId="38" fillId="0" borderId="43" xfId="0" applyNumberFormat="1" applyFont="1" applyBorder="1" applyAlignment="1" applyProtection="1">
      <alignment horizontal="center" vertical="center"/>
      <protection locked="0"/>
    </xf>
    <xf numFmtId="43" fontId="38" fillId="0" borderId="22" xfId="0" applyNumberFormat="1" applyFont="1" applyBorder="1" applyAlignment="1" applyProtection="1">
      <alignment horizontal="center" vertical="center"/>
      <protection locked="0"/>
    </xf>
    <xf numFmtId="43" fontId="38" fillId="0" borderId="39" xfId="0" applyNumberFormat="1" applyFont="1" applyBorder="1" applyAlignment="1">
      <alignment horizontal="center" vertical="center"/>
    </xf>
    <xf numFmtId="41" fontId="38" fillId="22" borderId="40" xfId="0" applyNumberFormat="1" applyFont="1" applyFill="1" applyBorder="1" applyAlignment="1">
      <alignment horizontal="center" vertical="center"/>
    </xf>
    <xf numFmtId="43" fontId="38" fillId="22" borderId="40" xfId="0" applyNumberFormat="1" applyFont="1" applyFill="1" applyBorder="1" applyAlignment="1">
      <alignment horizontal="center" vertical="center"/>
    </xf>
    <xf numFmtId="43" fontId="38" fillId="22" borderId="40" xfId="0" applyNumberFormat="1" applyFont="1" applyFill="1" applyBorder="1" applyAlignment="1">
      <alignment horizontal="center" vertical="center" shrinkToFit="1"/>
    </xf>
    <xf numFmtId="43" fontId="38" fillId="22" borderId="11" xfId="0" applyNumberFormat="1" applyFont="1" applyFill="1" applyBorder="1" applyAlignment="1">
      <alignment horizontal="center" vertical="center"/>
    </xf>
    <xf numFmtId="43" fontId="38" fillId="22" borderId="25" xfId="0" applyNumberFormat="1" applyFont="1" applyFill="1" applyBorder="1" applyAlignment="1">
      <alignment horizontal="center" vertical="center"/>
    </xf>
    <xf numFmtId="0" fontId="38" fillId="0" borderId="58" xfId="0" applyFont="1" applyBorder="1" applyAlignment="1">
      <alignment vertical="center" wrapText="1"/>
    </xf>
    <xf numFmtId="43" fontId="38" fillId="0" borderId="14" xfId="0" applyNumberFormat="1" applyFont="1" applyBorder="1" applyAlignment="1" applyProtection="1">
      <alignment horizontal="center" vertical="center"/>
      <protection locked="0"/>
    </xf>
    <xf numFmtId="0" fontId="40" fillId="0" borderId="53" xfId="0" applyFont="1" applyBorder="1" applyAlignment="1">
      <alignment vertical="center"/>
    </xf>
    <xf numFmtId="41" fontId="38" fillId="0" borderId="52" xfId="0" applyNumberFormat="1" applyFont="1" applyBorder="1" applyAlignment="1">
      <alignment horizontal="center" vertical="center"/>
    </xf>
    <xf numFmtId="43" fontId="38" fillId="0" borderId="17" xfId="0" applyNumberFormat="1" applyFont="1" applyBorder="1" applyAlignment="1" applyProtection="1">
      <alignment horizontal="center" vertical="center"/>
      <protection locked="0"/>
    </xf>
    <xf numFmtId="43" fontId="38" fillId="0" borderId="23" xfId="0" applyNumberFormat="1" applyFont="1" applyBorder="1" applyAlignment="1" applyProtection="1">
      <alignment horizontal="center" vertical="center"/>
      <protection locked="0"/>
    </xf>
    <xf numFmtId="41" fontId="37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4" borderId="23" xfId="0" applyFont="1" applyFill="1" applyBorder="1" applyAlignment="1">
      <alignment horizontal="center" vertical="center"/>
    </xf>
    <xf numFmtId="0" fontId="38" fillId="4" borderId="62" xfId="0" applyFont="1" applyFill="1" applyBorder="1" applyAlignment="1">
      <alignment horizontal="center" vertical="center"/>
    </xf>
    <xf numFmtId="0" fontId="38" fillId="4" borderId="23" xfId="0" applyFont="1" applyFill="1" applyBorder="1" applyAlignment="1">
      <alignment horizontal="center" vertical="center" wrapText="1"/>
    </xf>
    <xf numFmtId="0" fontId="38" fillId="4" borderId="71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center" indent="1"/>
    </xf>
    <xf numFmtId="170" fontId="37" fillId="0" borderId="14" xfId="42" applyNumberFormat="1" applyFont="1" applyBorder="1" applyAlignment="1">
      <alignment horizontal="center" vertical="center"/>
    </xf>
    <xf numFmtId="170" fontId="37" fillId="0" borderId="42" xfId="42" applyNumberFormat="1" applyFont="1" applyBorder="1" applyAlignment="1">
      <alignment horizontal="center" vertical="center"/>
    </xf>
    <xf numFmtId="170" fontId="37" fillId="0" borderId="28" xfId="42" applyNumberFormat="1" applyFont="1" applyBorder="1" applyAlignment="1">
      <alignment horizontal="center" vertical="center"/>
    </xf>
    <xf numFmtId="170" fontId="37" fillId="0" borderId="17" xfId="42" applyNumberFormat="1" applyFont="1" applyBorder="1" applyAlignment="1">
      <alignment horizontal="center" vertical="center"/>
    </xf>
    <xf numFmtId="170" fontId="37" fillId="0" borderId="31" xfId="42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 indent="1"/>
    </xf>
    <xf numFmtId="170" fontId="37" fillId="0" borderId="52" xfId="42" applyNumberFormat="1" applyFont="1" applyBorder="1" applyAlignment="1">
      <alignment horizontal="center" vertical="center"/>
    </xf>
    <xf numFmtId="0" fontId="37" fillId="0" borderId="44" xfId="0" applyFont="1" applyBorder="1" applyAlignment="1">
      <alignment horizontal="left" vertical="center" indent="1"/>
    </xf>
    <xf numFmtId="170" fontId="37" fillId="0" borderId="19" xfId="42" applyNumberFormat="1" applyFont="1" applyBorder="1" applyAlignment="1">
      <alignment horizontal="center" vertical="center"/>
    </xf>
    <xf numFmtId="170" fontId="37" fillId="0" borderId="59" xfId="42" applyNumberFormat="1" applyFont="1" applyBorder="1" applyAlignment="1">
      <alignment horizontal="center" vertical="center"/>
    </xf>
    <xf numFmtId="170" fontId="37" fillId="0" borderId="32" xfId="42" applyNumberFormat="1" applyFont="1" applyBorder="1" applyAlignment="1">
      <alignment horizontal="center" vertical="center"/>
    </xf>
    <xf numFmtId="0" fontId="40" fillId="22" borderId="10" xfId="0" applyFont="1" applyFill="1" applyBorder="1" applyAlignment="1">
      <alignment horizontal="left" vertical="center" indent="1"/>
    </xf>
    <xf numFmtId="170" fontId="40" fillId="22" borderId="11" xfId="42" applyNumberFormat="1" applyFont="1" applyFill="1" applyBorder="1" applyAlignment="1">
      <alignment horizontal="center" vertical="center"/>
    </xf>
    <xf numFmtId="170" fontId="40" fillId="22" borderId="40" xfId="42" applyNumberFormat="1" applyFont="1" applyFill="1" applyBorder="1" applyAlignment="1">
      <alignment horizontal="center" vertical="center"/>
    </xf>
    <xf numFmtId="170" fontId="40" fillId="22" borderId="25" xfId="42" applyNumberFormat="1" applyFont="1" applyFill="1" applyBorder="1" applyAlignment="1">
      <alignment horizontal="center" vertical="center"/>
    </xf>
    <xf numFmtId="0" fontId="38" fillId="4" borderId="83" xfId="0" applyFont="1" applyFill="1" applyBorder="1" applyAlignment="1">
      <alignment horizontal="center" vertical="center" wrapText="1"/>
    </xf>
    <xf numFmtId="170" fontId="37" fillId="0" borderId="0" xfId="42" applyNumberFormat="1" applyFont="1" applyFill="1" applyBorder="1" applyAlignment="1">
      <alignment horizontal="center" vertical="center"/>
    </xf>
    <xf numFmtId="43" fontId="41" fillId="0" borderId="11" xfId="0" applyNumberFormat="1" applyFont="1" applyFill="1" applyBorder="1" applyAlignment="1">
      <alignment horizontal="center" vertical="center" shrinkToFit="1"/>
    </xf>
    <xf numFmtId="43" fontId="41" fillId="0" borderId="12" xfId="0" applyNumberFormat="1" applyFont="1" applyFill="1" applyBorder="1" applyAlignment="1">
      <alignment horizontal="center" vertical="center" shrinkToFit="1"/>
    </xf>
    <xf numFmtId="41" fontId="38" fillId="22" borderId="40" xfId="0" applyNumberFormat="1" applyFont="1" applyFill="1" applyBorder="1" applyAlignment="1">
      <alignment horizontal="center" vertical="center" shrinkToFit="1"/>
    </xf>
    <xf numFmtId="43" fontId="38" fillId="22" borderId="11" xfId="0" applyNumberFormat="1" applyFont="1" applyFill="1" applyBorder="1" applyAlignment="1">
      <alignment horizontal="center" vertical="center" shrinkToFit="1"/>
    </xf>
    <xf numFmtId="43" fontId="38" fillId="22" borderId="25" xfId="0" applyNumberFormat="1" applyFont="1" applyFill="1" applyBorder="1" applyAlignment="1">
      <alignment horizontal="center" vertical="center" shrinkToFit="1"/>
    </xf>
    <xf numFmtId="0" fontId="23" fillId="22" borderId="54" xfId="0" applyFont="1" applyFill="1" applyBorder="1" applyAlignment="1">
      <alignment horizontal="center" vertical="center" wrapText="1"/>
    </xf>
    <xf numFmtId="0" fontId="23" fillId="22" borderId="5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3" fillId="22" borderId="49" xfId="0" applyFont="1" applyFill="1" applyBorder="1" applyAlignment="1">
      <alignment horizontal="center" vertical="center" wrapText="1"/>
    </xf>
    <xf numFmtId="0" fontId="23" fillId="22" borderId="25" xfId="0" applyFont="1" applyFill="1" applyBorder="1" applyAlignment="1">
      <alignment horizontal="center" vertical="center" wrapText="1"/>
    </xf>
    <xf numFmtId="0" fontId="25" fillId="4" borderId="86" xfId="0" applyFont="1" applyFill="1" applyBorder="1" applyAlignment="1">
      <alignment horizontal="center" vertical="center"/>
    </xf>
    <xf numFmtId="0" fontId="25" fillId="4" borderId="87" xfId="0" applyFont="1" applyFill="1" applyBorder="1" applyAlignment="1">
      <alignment horizontal="center" vertical="center"/>
    </xf>
    <xf numFmtId="0" fontId="25" fillId="4" borderId="88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89" xfId="0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 wrapText="1"/>
    </xf>
    <xf numFmtId="0" fontId="25" fillId="4" borderId="90" xfId="0" applyFont="1" applyFill="1" applyBorder="1" applyAlignment="1">
      <alignment horizontal="center" vertical="center" wrapText="1"/>
    </xf>
    <xf numFmtId="0" fontId="25" fillId="4" borderId="91" xfId="0" applyFont="1" applyFill="1" applyBorder="1" applyAlignment="1">
      <alignment horizontal="center" vertical="center"/>
    </xf>
    <xf numFmtId="0" fontId="25" fillId="4" borderId="84" xfId="0" applyFont="1" applyFill="1" applyBorder="1" applyAlignment="1">
      <alignment horizontal="center" vertical="center" wrapText="1"/>
    </xf>
    <xf numFmtId="0" fontId="25" fillId="4" borderId="83" xfId="0" applyFont="1" applyFill="1" applyBorder="1" applyAlignment="1">
      <alignment horizontal="center" vertical="center" wrapText="1"/>
    </xf>
    <xf numFmtId="0" fontId="25" fillId="4" borderId="85" xfId="0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38" fillId="22" borderId="49" xfId="0" applyFont="1" applyFill="1" applyBorder="1" applyAlignment="1">
      <alignment horizontal="center" vertical="center" wrapText="1"/>
    </xf>
    <xf numFmtId="0" fontId="38" fillId="22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/>
      <protection locked="0"/>
    </xf>
    <xf numFmtId="0" fontId="38" fillId="4" borderId="84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/>
      <protection locked="0"/>
    </xf>
    <xf numFmtId="0" fontId="25" fillId="4" borderId="71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34" fillId="22" borderId="49" xfId="0" applyFont="1" applyFill="1" applyBorder="1" applyAlignment="1">
      <alignment horizontal="center" vertical="center"/>
    </xf>
    <xf numFmtId="0" fontId="34" fillId="22" borderId="40" xfId="0" applyFont="1" applyFill="1" applyBorder="1" applyAlignment="1">
      <alignment horizontal="center" vertical="center"/>
    </xf>
    <xf numFmtId="0" fontId="33" fillId="4" borderId="84" xfId="0" applyFont="1" applyFill="1" applyBorder="1" applyAlignment="1">
      <alignment horizontal="center" vertical="center"/>
    </xf>
    <xf numFmtId="0" fontId="33" fillId="4" borderId="89" xfId="0" applyFont="1" applyFill="1" applyBorder="1" applyAlignment="1">
      <alignment horizontal="center" vertical="center"/>
    </xf>
    <xf numFmtId="0" fontId="33" fillId="4" borderId="60" xfId="0" applyFont="1" applyFill="1" applyBorder="1" applyAlignment="1">
      <alignment horizontal="center" vertical="center"/>
    </xf>
    <xf numFmtId="0" fontId="33" fillId="4" borderId="35" xfId="0" applyFont="1" applyFill="1" applyBorder="1" applyAlignment="1">
      <alignment horizontal="center" vertical="center"/>
    </xf>
    <xf numFmtId="0" fontId="25" fillId="4" borderId="92" xfId="0" applyFont="1" applyFill="1" applyBorder="1" applyAlignment="1">
      <alignment horizontal="center" vertical="center"/>
    </xf>
    <xf numFmtId="0" fontId="25" fillId="4" borderId="63" xfId="0" applyFont="1" applyFill="1" applyBorder="1" applyAlignment="1">
      <alignment horizontal="center" vertical="center"/>
    </xf>
    <xf numFmtId="0" fontId="25" fillId="4" borderId="65" xfId="0" applyFont="1" applyFill="1" applyBorder="1" applyAlignment="1">
      <alignment horizontal="center" vertical="center"/>
    </xf>
    <xf numFmtId="0" fontId="0" fillId="0" borderId="89" xfId="0" applyBorder="1" applyAlignment="1">
      <alignment horizontal="left"/>
    </xf>
    <xf numFmtId="0" fontId="24" fillId="0" borderId="89" xfId="0" applyFont="1" applyBorder="1" applyAlignment="1">
      <alignment horizontal="left"/>
    </xf>
    <xf numFmtId="0" fontId="23" fillId="4" borderId="84" xfId="0" applyFont="1" applyFill="1" applyBorder="1" applyAlignment="1">
      <alignment horizontal="center" vertical="center"/>
    </xf>
    <xf numFmtId="0" fontId="23" fillId="4" borderId="89" xfId="0" applyFont="1" applyFill="1" applyBorder="1" applyAlignment="1">
      <alignment horizontal="center" vertical="center"/>
    </xf>
    <xf numFmtId="0" fontId="23" fillId="4" borderId="60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4" borderId="29" xfId="0" applyFont="1" applyFill="1" applyBorder="1" applyAlignment="1">
      <alignment horizontal="center" vertical="center"/>
    </xf>
    <xf numFmtId="0" fontId="25" fillId="4" borderId="93" xfId="0" applyFont="1" applyFill="1" applyBorder="1" applyAlignment="1">
      <alignment horizontal="center" vertical="center"/>
    </xf>
    <xf numFmtId="49" fontId="25" fillId="4" borderId="88" xfId="0" applyNumberFormat="1" applyFont="1" applyFill="1" applyBorder="1" applyAlignment="1">
      <alignment horizontal="center" vertical="center" readingOrder="1"/>
    </xf>
    <xf numFmtId="49" fontId="25" fillId="4" borderId="23" xfId="0" applyNumberFormat="1" applyFont="1" applyFill="1" applyBorder="1" applyAlignment="1">
      <alignment horizontal="center" vertical="center" readingOrder="1"/>
    </xf>
    <xf numFmtId="0" fontId="25" fillId="4" borderId="46" xfId="0" applyFont="1" applyFill="1" applyBorder="1" applyAlignment="1">
      <alignment horizontal="center" vertical="center"/>
    </xf>
    <xf numFmtId="0" fontId="25" fillId="4" borderId="44" xfId="0" applyFont="1" applyFill="1" applyBorder="1" applyAlignment="1">
      <alignment horizontal="center" vertical="center"/>
    </xf>
    <xf numFmtId="0" fontId="25" fillId="22" borderId="49" xfId="0" applyFont="1" applyFill="1" applyBorder="1" applyAlignment="1">
      <alignment horizontal="center" vertical="center" wrapText="1"/>
    </xf>
    <xf numFmtId="0" fontId="25" fillId="22" borderId="4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8" fillId="4" borderId="94" xfId="0" applyFont="1" applyFill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/>
    </xf>
    <xf numFmtId="0" fontId="38" fillId="4" borderId="88" xfId="0" applyFont="1" applyFill="1" applyBorder="1" applyAlignment="1">
      <alignment horizontal="center" vertical="center" wrapText="1"/>
    </xf>
    <xf numFmtId="0" fontId="38" fillId="4" borderId="23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8" fillId="4" borderId="86" xfId="0" applyFont="1" applyFill="1" applyBorder="1" applyAlignment="1">
      <alignment horizontal="center" vertical="center"/>
    </xf>
    <xf numFmtId="0" fontId="38" fillId="4" borderId="95" xfId="0" applyFont="1" applyFill="1" applyBorder="1" applyAlignment="1">
      <alignment horizontal="center" vertical="center"/>
    </xf>
    <xf numFmtId="0" fontId="38" fillId="4" borderId="87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32" fillId="4" borderId="84" xfId="0" applyFont="1" applyFill="1" applyBorder="1" applyAlignment="1">
      <alignment horizontal="center" vertical="center"/>
    </xf>
    <xf numFmtId="0" fontId="32" fillId="4" borderId="47" xfId="0" applyFont="1" applyFill="1" applyBorder="1" applyAlignment="1">
      <alignment horizontal="center" vertical="center"/>
    </xf>
    <xf numFmtId="0" fontId="29" fillId="4" borderId="83" xfId="0" applyFont="1" applyFill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4" fillId="0" borderId="89" xfId="0" applyFont="1" applyBorder="1" applyAlignment="1">
      <alignment horizontal="left" vertical="center"/>
    </xf>
    <xf numFmtId="0" fontId="25" fillId="22" borderId="25" xfId="0" applyFont="1" applyFill="1" applyBorder="1" applyAlignment="1">
      <alignment horizontal="center" vertical="center" wrapText="1"/>
    </xf>
    <xf numFmtId="0" fontId="26" fillId="0" borderId="89" xfId="0" applyFont="1" applyBorder="1" applyAlignment="1">
      <alignment horizontal="left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5" fillId="22" borderId="49" xfId="0" applyFont="1" applyFill="1" applyBorder="1" applyAlignment="1">
      <alignment horizontal="center" vertical="center"/>
    </xf>
    <xf numFmtId="0" fontId="25" fillId="22" borderId="40" xfId="0" applyFont="1" applyFill="1" applyBorder="1" applyAlignment="1">
      <alignment horizontal="center" vertical="center"/>
    </xf>
    <xf numFmtId="0" fontId="25" fillId="4" borderId="84" xfId="0" applyFont="1" applyFill="1" applyBorder="1" applyAlignment="1">
      <alignment horizontal="center" vertical="center"/>
    </xf>
    <xf numFmtId="0" fontId="25" fillId="4" borderId="89" xfId="0" applyFont="1" applyFill="1" applyBorder="1" applyAlignment="1">
      <alignment horizontal="center" vertical="center"/>
    </xf>
    <xf numFmtId="0" fontId="25" fillId="4" borderId="60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 vertical="center"/>
    </xf>
    <xf numFmtId="0" fontId="25" fillId="4" borderId="83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chartsheet" Target="chartsheets/sheet1.xml" /><Relationship Id="rId21" Type="http://schemas.openxmlformats.org/officeDocument/2006/relationships/chartsheet" Target="chartsheets/sheet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Udzał aktywów trwałych jednostek organizacyjnych w majątku trwałym ogółem
wg stanu na dzień 30.09.2009 roku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(w zaokrągleniu do pełnych 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75"/>
          <c:y val="0.4005"/>
          <c:w val="0.56525"/>
          <c:h val="0.40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Placówki ochrony zdrowia
i opieki społecznej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Placówki oświaty
i wychowania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Zarząd Budynków Mieszkalnych 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Dane'!$A$1:$A$6</c:f>
              <c:strCache>
                <c:ptCount val="6"/>
                <c:pt idx="0">
                  <c:v>Urząd Miejski</c:v>
                </c:pt>
                <c:pt idx="1">
                  <c:v>Placówki ochrony zdrowia i opieki społecznej</c:v>
                </c:pt>
                <c:pt idx="2">
                  <c:v>Placówki oświaty i wychowania</c:v>
                </c:pt>
                <c:pt idx="3">
                  <c:v>Placówki kultury i sportu</c:v>
                </c:pt>
                <c:pt idx="4">
                  <c:v>Zarząd Budynków Mieszkalnych</c:v>
                </c:pt>
                <c:pt idx="5">
                  <c:v>Zarząd Dróg Miejskich</c:v>
                </c:pt>
              </c:strCache>
            </c:strRef>
          </c:cat>
          <c:val>
            <c:numRef>
              <c:f>'Wykresy Dane'!$B$1:$B$6</c:f>
              <c:numCache>
                <c:ptCount val="6"/>
                <c:pt idx="0">
                  <c:v>815660181.1399999</c:v>
                </c:pt>
                <c:pt idx="1">
                  <c:v>2724105.17</c:v>
                </c:pt>
                <c:pt idx="2">
                  <c:v>45442666.95999997</c:v>
                </c:pt>
                <c:pt idx="3">
                  <c:v>29677156.68</c:v>
                </c:pt>
                <c:pt idx="4">
                  <c:v>56827919.28</c:v>
                </c:pt>
                <c:pt idx="5">
                  <c:v>196439349.48000002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Udzał aktywów obrotowych jednostek organizacyjnych w majątku obrotowym ogółem
wg stanu na dzień 30.09.2009 roku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(w zaokrągleniu do pełnych 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Placówki ochrony zdrowia
i opieki społecznej
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Dane'!$A$9:$A$14</c:f>
              <c:strCache>
                <c:ptCount val="6"/>
                <c:pt idx="0">
                  <c:v>Urząd Miejski</c:v>
                </c:pt>
                <c:pt idx="1">
                  <c:v>Placówki ochrony zdrowia i opieki społecznej</c:v>
                </c:pt>
                <c:pt idx="2">
                  <c:v>Placówki oświaty i wychowania</c:v>
                </c:pt>
                <c:pt idx="3">
                  <c:v>Placówki kultury i sportu</c:v>
                </c:pt>
                <c:pt idx="4">
                  <c:v>Zarząd Budynków Mieszkalnych</c:v>
                </c:pt>
                <c:pt idx="5">
                  <c:v>Zarząd Dróg Miejskich</c:v>
                </c:pt>
              </c:strCache>
            </c:strRef>
          </c:cat>
          <c:val>
            <c:numRef>
              <c:f>'Wykresy Dane'!$B$9:$B$14</c:f>
              <c:numCache>
                <c:ptCount val="6"/>
                <c:pt idx="0">
                  <c:v>37828186.3</c:v>
                </c:pt>
                <c:pt idx="1">
                  <c:v>16947994.86</c:v>
                </c:pt>
                <c:pt idx="2">
                  <c:v>12404361.37</c:v>
                </c:pt>
                <c:pt idx="3">
                  <c:v>1511651.99</c:v>
                </c:pt>
                <c:pt idx="4">
                  <c:v>6396611.989999999</c:v>
                </c:pt>
                <c:pt idx="5">
                  <c:v>3083577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225" useFirstPageNumber="1" horizontalDpi="600" verticalDpi="600" orientation="landscape" paperSize="9"/>
  <headerFooter>
    <oddHeader>&amp;C&amp;"Calibri,Regular" &amp;P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firstPageNumber="226" useFirstPageNumber="1" horizontalDpi="600" verticalDpi="600" orientation="landscape" paperSize="9"/>
  <headerFooter>
    <oddHeader>&amp;C&amp;"Calibri,Regular" &amp;P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A10" sqref="A10:A12"/>
    </sheetView>
  </sheetViews>
  <sheetFormatPr defaultColWidth="9.140625" defaultRowHeight="12.75"/>
  <cols>
    <col min="1" max="1" width="9.140625" style="5" customWidth="1"/>
    <col min="2" max="2" width="29.28125" style="5" customWidth="1"/>
    <col min="3" max="3" width="27.140625" style="5" customWidth="1"/>
    <col min="4" max="4" width="19.00390625" style="5" customWidth="1"/>
    <col min="5" max="16384" width="9.140625" style="5" customWidth="1"/>
  </cols>
  <sheetData>
    <row r="1" spans="1:4" ht="18.75">
      <c r="A1" s="470" t="s">
        <v>177</v>
      </c>
      <c r="B1" s="471"/>
      <c r="C1" s="471"/>
      <c r="D1" s="471"/>
    </row>
    <row r="2" ht="21.75" customHeight="1" thickBot="1">
      <c r="D2" s="6" t="s">
        <v>74</v>
      </c>
    </row>
    <row r="3" spans="1:4" ht="41.25" customHeight="1" thickBot="1" thickTop="1">
      <c r="A3" s="7" t="s">
        <v>0</v>
      </c>
      <c r="B3" s="8" t="s">
        <v>1</v>
      </c>
      <c r="C3" s="9" t="s">
        <v>12</v>
      </c>
      <c r="D3" s="10" t="s">
        <v>2</v>
      </c>
    </row>
    <row r="4" spans="1:4" s="15" customFormat="1" ht="19.5" customHeight="1" thickTop="1">
      <c r="A4" s="11" t="s">
        <v>3</v>
      </c>
      <c r="B4" s="12" t="s">
        <v>4</v>
      </c>
      <c r="C4" s="13">
        <f>SUM(C5:C6)</f>
        <v>1146776693.71</v>
      </c>
      <c r="D4" s="14">
        <f>C4*100/$C$8</f>
        <v>93.6183156537894</v>
      </c>
    </row>
    <row r="5" spans="1:4" ht="15" customHeight="1">
      <c r="A5" s="16" t="s">
        <v>5</v>
      </c>
      <c r="B5" s="17" t="s">
        <v>6</v>
      </c>
      <c r="C5" s="18">
        <v>789073952.33</v>
      </c>
      <c r="D5" s="19">
        <f>C5*100/$C$8</f>
        <v>64.41687797510646</v>
      </c>
    </row>
    <row r="6" spans="1:4" ht="15" customHeight="1">
      <c r="A6" s="16" t="s">
        <v>7</v>
      </c>
      <c r="B6" s="17" t="s">
        <v>8</v>
      </c>
      <c r="C6" s="18">
        <v>357702741.38</v>
      </c>
      <c r="D6" s="19">
        <f>C6*100/$C$8</f>
        <v>29.201437678682936</v>
      </c>
    </row>
    <row r="7" spans="1:4" s="15" customFormat="1" ht="19.5" customHeight="1">
      <c r="A7" s="20" t="s">
        <v>9</v>
      </c>
      <c r="B7" s="21" t="s">
        <v>10</v>
      </c>
      <c r="C7" s="22">
        <v>78172383.50999999</v>
      </c>
      <c r="D7" s="23">
        <f>C7*100/$C$8</f>
        <v>6.381684346210604</v>
      </c>
    </row>
    <row r="8" spans="1:4" ht="34.5" customHeight="1" thickBot="1">
      <c r="A8" s="468" t="s">
        <v>11</v>
      </c>
      <c r="B8" s="469"/>
      <c r="C8" s="24">
        <f>SUM(C5:C7)</f>
        <v>1224949077.22</v>
      </c>
      <c r="D8" s="25">
        <f>C8*100/$C$8</f>
        <v>100</v>
      </c>
    </row>
    <row r="9" ht="13.5" thickTop="1"/>
    <row r="10" ht="12.75">
      <c r="A10" s="5" t="s">
        <v>195</v>
      </c>
    </row>
    <row r="11" ht="12.75">
      <c r="A11" s="5" t="s">
        <v>196</v>
      </c>
    </row>
    <row r="12" ht="12.75">
      <c r="A12" s="5" t="s">
        <v>197</v>
      </c>
    </row>
  </sheetData>
  <mergeCells count="2">
    <mergeCell ref="A8:B8"/>
    <mergeCell ref="A1:D1"/>
  </mergeCells>
  <printOptions horizontalCentered="1"/>
  <pageMargins left="0.7086614173228347" right="0.7086614173228347" top="1.3779527559055118" bottom="0.7874015748031497" header="0.3937007874015748" footer="0.7874015748031497"/>
  <pageSetup fitToHeight="1" fitToWidth="1" horizontalDpi="300" verticalDpi="300" orientation="portrait" paperSize="9" r:id="rId1"/>
  <headerFooter alignWithMargins="0">
    <oddHeader>&amp;C&amp;"Calibri,Regular"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zoomScaleSheetLayoutView="95" workbookViewId="0" topLeftCell="A10">
      <selection activeCell="A25" sqref="A25:A27"/>
    </sheetView>
  </sheetViews>
  <sheetFormatPr defaultColWidth="9.140625" defaultRowHeight="12.75"/>
  <cols>
    <col min="1" max="1" width="4.8515625" style="15" customWidth="1"/>
    <col min="2" max="2" width="46.7109375" style="244" customWidth="1"/>
    <col min="3" max="5" width="21.140625" style="244" customWidth="1"/>
    <col min="6" max="6" width="11.421875" style="244" customWidth="1"/>
    <col min="7" max="7" width="13.7109375" style="244" customWidth="1"/>
    <col min="8" max="16384" width="9.140625" style="244" customWidth="1"/>
  </cols>
  <sheetData>
    <row r="1" spans="1:8" s="241" customFormat="1" ht="21">
      <c r="A1" s="531" t="s">
        <v>182</v>
      </c>
      <c r="B1" s="531"/>
      <c r="C1" s="531"/>
      <c r="D1" s="531"/>
      <c r="E1" s="531"/>
      <c r="F1" s="531"/>
      <c r="G1" s="531"/>
      <c r="H1" s="292"/>
    </row>
    <row r="2" ht="16.5" thickBot="1">
      <c r="G2" s="289" t="s">
        <v>161</v>
      </c>
    </row>
    <row r="3" spans="1:7" ht="25.5" customHeight="1" thickBot="1" thickTop="1">
      <c r="A3" s="544" t="s">
        <v>88</v>
      </c>
      <c r="B3" s="545"/>
      <c r="C3" s="503" t="s">
        <v>89</v>
      </c>
      <c r="D3" s="504"/>
      <c r="E3" s="505"/>
      <c r="F3" s="478" t="s">
        <v>192</v>
      </c>
      <c r="G3" s="485" t="s">
        <v>81</v>
      </c>
    </row>
    <row r="4" spans="1:7" ht="31.5" customHeight="1" thickBot="1">
      <c r="A4" s="546"/>
      <c r="B4" s="547"/>
      <c r="C4" s="30" t="s">
        <v>90</v>
      </c>
      <c r="D4" s="30" t="s">
        <v>91</v>
      </c>
      <c r="E4" s="190" t="s">
        <v>193</v>
      </c>
      <c r="F4" s="479"/>
      <c r="G4" s="494"/>
    </row>
    <row r="5" spans="1:7" s="290" customFormat="1" ht="17.25" customHeight="1" thickBot="1" thickTop="1">
      <c r="A5" s="540">
        <v>1</v>
      </c>
      <c r="B5" s="541"/>
      <c r="C5" s="278">
        <v>2</v>
      </c>
      <c r="D5" s="278">
        <v>3</v>
      </c>
      <c r="E5" s="279">
        <v>4</v>
      </c>
      <c r="F5" s="279">
        <v>5</v>
      </c>
      <c r="G5" s="280">
        <v>6</v>
      </c>
    </row>
    <row r="6" spans="1:7" s="290" customFormat="1" ht="18" customHeight="1" thickBot="1" thickTop="1">
      <c r="A6" s="293" t="s">
        <v>20</v>
      </c>
      <c r="B6" s="195" t="s">
        <v>92</v>
      </c>
      <c r="C6" s="196">
        <v>3946</v>
      </c>
      <c r="D6" s="196">
        <v>3355</v>
      </c>
      <c r="E6" s="196">
        <v>-591</v>
      </c>
      <c r="F6" s="197">
        <v>85.02280790674101</v>
      </c>
      <c r="G6" s="198">
        <v>0.01979585212123436</v>
      </c>
    </row>
    <row r="7" spans="1:7" ht="18" customHeight="1">
      <c r="A7" s="247" t="s">
        <v>93</v>
      </c>
      <c r="B7" s="199" t="s">
        <v>94</v>
      </c>
      <c r="C7" s="200">
        <v>3946</v>
      </c>
      <c r="D7" s="200">
        <v>3355</v>
      </c>
      <c r="E7" s="201">
        <v>-591</v>
      </c>
      <c r="F7" s="202">
        <v>85.02280790674101</v>
      </c>
      <c r="G7" s="203">
        <v>0.01979585212123436</v>
      </c>
    </row>
    <row r="8" spans="1:7" ht="18" customHeight="1">
      <c r="A8" s="249" t="s">
        <v>95</v>
      </c>
      <c r="B8" s="204" t="s">
        <v>96</v>
      </c>
      <c r="C8" s="200">
        <v>0</v>
      </c>
      <c r="D8" s="200">
        <v>0</v>
      </c>
      <c r="E8" s="205">
        <v>0</v>
      </c>
      <c r="F8" s="206">
        <v>0</v>
      </c>
      <c r="G8" s="207">
        <v>0</v>
      </c>
    </row>
    <row r="9" spans="1:7" ht="18" customHeight="1">
      <c r="A9" s="249" t="s">
        <v>97</v>
      </c>
      <c r="B9" s="204" t="s">
        <v>98</v>
      </c>
      <c r="C9" s="200">
        <v>0</v>
      </c>
      <c r="D9" s="200">
        <v>0</v>
      </c>
      <c r="E9" s="208">
        <v>0</v>
      </c>
      <c r="F9" s="202">
        <v>0</v>
      </c>
      <c r="G9" s="209">
        <v>0</v>
      </c>
    </row>
    <row r="10" spans="1:7" ht="18" customHeight="1">
      <c r="A10" s="249" t="s">
        <v>99</v>
      </c>
      <c r="B10" s="204" t="s">
        <v>100</v>
      </c>
      <c r="C10" s="200">
        <v>0</v>
      </c>
      <c r="D10" s="200">
        <v>0</v>
      </c>
      <c r="E10" s="205">
        <v>0</v>
      </c>
      <c r="F10" s="205">
        <v>0</v>
      </c>
      <c r="G10" s="207">
        <v>0</v>
      </c>
    </row>
    <row r="11" spans="1:7" ht="18" customHeight="1" thickBot="1">
      <c r="A11" s="251" t="s">
        <v>101</v>
      </c>
      <c r="B11" s="210" t="s">
        <v>102</v>
      </c>
      <c r="C11" s="211">
        <v>0</v>
      </c>
      <c r="D11" s="211">
        <v>0</v>
      </c>
      <c r="E11" s="201">
        <v>0</v>
      </c>
      <c r="F11" s="202">
        <v>0</v>
      </c>
      <c r="G11" s="203">
        <v>0</v>
      </c>
    </row>
    <row r="12" spans="1:7" s="290" customFormat="1" ht="18.75" customHeight="1" thickBot="1">
      <c r="A12" s="294" t="s">
        <v>36</v>
      </c>
      <c r="B12" s="212" t="s">
        <v>103</v>
      </c>
      <c r="C12" s="213">
        <v>10761003.54</v>
      </c>
      <c r="D12" s="213">
        <v>14511342</v>
      </c>
      <c r="E12" s="213">
        <v>3750338.46</v>
      </c>
      <c r="F12" s="214">
        <v>134.85119622960372</v>
      </c>
      <c r="G12" s="215">
        <v>85.6227661140558</v>
      </c>
    </row>
    <row r="13" spans="1:7" ht="18" customHeight="1">
      <c r="A13" s="247" t="s">
        <v>93</v>
      </c>
      <c r="B13" s="199" t="s">
        <v>104</v>
      </c>
      <c r="C13" s="200">
        <v>968</v>
      </c>
      <c r="D13" s="200">
        <v>1311</v>
      </c>
      <c r="E13" s="208">
        <v>343</v>
      </c>
      <c r="F13" s="208">
        <v>135.43388429752065</v>
      </c>
      <c r="G13" s="209">
        <v>0.007735428354974141</v>
      </c>
    </row>
    <row r="14" spans="1:7" ht="18" customHeight="1">
      <c r="A14" s="249" t="s">
        <v>95</v>
      </c>
      <c r="B14" s="204" t="s">
        <v>105</v>
      </c>
      <c r="C14" s="216">
        <v>1040</v>
      </c>
      <c r="D14" s="216">
        <v>1632</v>
      </c>
      <c r="E14" s="208">
        <v>592</v>
      </c>
      <c r="F14" s="205">
        <v>156.92307692307693</v>
      </c>
      <c r="G14" s="207">
        <v>0.009629457723354537</v>
      </c>
    </row>
    <row r="15" spans="1:7" ht="18" customHeight="1">
      <c r="A15" s="249" t="s">
        <v>97</v>
      </c>
      <c r="B15" s="204" t="s">
        <v>106</v>
      </c>
      <c r="C15" s="216">
        <v>0</v>
      </c>
      <c r="D15" s="216">
        <v>0</v>
      </c>
      <c r="E15" s="208">
        <v>0</v>
      </c>
      <c r="F15" s="205">
        <v>0</v>
      </c>
      <c r="G15" s="207">
        <v>0</v>
      </c>
    </row>
    <row r="16" spans="1:7" ht="18" customHeight="1" thickBot="1">
      <c r="A16" s="251" t="s">
        <v>99</v>
      </c>
      <c r="B16" s="210" t="s">
        <v>107</v>
      </c>
      <c r="C16" s="211">
        <v>10758995.54</v>
      </c>
      <c r="D16" s="211">
        <v>14508399</v>
      </c>
      <c r="E16" s="217">
        <v>3749403.46</v>
      </c>
      <c r="F16" s="202">
        <v>134.84901026364773</v>
      </c>
      <c r="G16" s="203">
        <v>85.60540122797748</v>
      </c>
    </row>
    <row r="17" spans="1:7" s="290" customFormat="1" ht="18" customHeight="1" thickBot="1">
      <c r="A17" s="294" t="s">
        <v>46</v>
      </c>
      <c r="B17" s="212" t="s">
        <v>108</v>
      </c>
      <c r="C17" s="213">
        <v>3213459.4</v>
      </c>
      <c r="D17" s="213">
        <v>2433297.86</v>
      </c>
      <c r="E17" s="213">
        <v>-780161.54</v>
      </c>
      <c r="F17" s="214">
        <v>75.72206638117164</v>
      </c>
      <c r="G17" s="215">
        <v>14.357438033822959</v>
      </c>
    </row>
    <row r="18" spans="1:7" ht="18" customHeight="1">
      <c r="A18" s="247" t="s">
        <v>93</v>
      </c>
      <c r="B18" s="199" t="s">
        <v>109</v>
      </c>
      <c r="C18" s="200">
        <v>4140</v>
      </c>
      <c r="D18" s="200">
        <v>5787</v>
      </c>
      <c r="E18" s="208">
        <v>1647</v>
      </c>
      <c r="F18" s="208">
        <v>139.7826086956522</v>
      </c>
      <c r="G18" s="209">
        <v>0.034145632257997986</v>
      </c>
    </row>
    <row r="19" spans="1:7" ht="18" customHeight="1">
      <c r="A19" s="249" t="s">
        <v>95</v>
      </c>
      <c r="B19" s="204" t="s">
        <v>110</v>
      </c>
      <c r="C19" s="216">
        <v>3209319.4</v>
      </c>
      <c r="D19" s="216">
        <v>2427510.86</v>
      </c>
      <c r="E19" s="205">
        <v>-781808.54</v>
      </c>
      <c r="F19" s="205">
        <v>75.63942872124227</v>
      </c>
      <c r="G19" s="207">
        <v>14.323292401564961</v>
      </c>
    </row>
    <row r="20" spans="1:7" ht="18" customHeight="1" thickBot="1">
      <c r="A20" s="295" t="s">
        <v>97</v>
      </c>
      <c r="B20" s="218" t="s">
        <v>111</v>
      </c>
      <c r="C20" s="219">
        <v>0</v>
      </c>
      <c r="D20" s="219">
        <v>0</v>
      </c>
      <c r="E20" s="220">
        <v>0</v>
      </c>
      <c r="F20" s="291">
        <v>0</v>
      </c>
      <c r="G20" s="222">
        <v>0</v>
      </c>
    </row>
    <row r="21" spans="1:7" s="290" customFormat="1" ht="27.75" customHeight="1" thickBot="1" thickTop="1">
      <c r="A21" s="542" t="s">
        <v>112</v>
      </c>
      <c r="B21" s="543"/>
      <c r="C21" s="223">
        <v>13978408.94</v>
      </c>
      <c r="D21" s="223">
        <v>16947994.86</v>
      </c>
      <c r="E21" s="224">
        <v>2969585.92</v>
      </c>
      <c r="F21" s="224">
        <v>121.24409103172225</v>
      </c>
      <c r="G21" s="225">
        <v>100</v>
      </c>
    </row>
    <row r="22" spans="1:7" ht="16.5" thickTop="1">
      <c r="A22" s="539"/>
      <c r="B22" s="539"/>
      <c r="C22" s="539"/>
      <c r="D22" s="539"/>
      <c r="E22" s="539"/>
      <c r="F22" s="539"/>
      <c r="G22" s="539"/>
    </row>
    <row r="23" spans="1:2" ht="15.75">
      <c r="A23" s="522"/>
      <c r="B23" s="522"/>
    </row>
    <row r="24" spans="1:2" ht="15.75">
      <c r="A24" s="522"/>
      <c r="B24" s="522"/>
    </row>
    <row r="25" ht="15" customHeight="1">
      <c r="A25" s="5" t="s">
        <v>195</v>
      </c>
    </row>
    <row r="26" spans="1:7" ht="15.75">
      <c r="A26" s="5" t="s">
        <v>196</v>
      </c>
      <c r="G26" s="246"/>
    </row>
    <row r="27" ht="15.75">
      <c r="A27" s="5" t="s">
        <v>197</v>
      </c>
    </row>
  </sheetData>
  <sheetProtection insertColumns="0" insertRows="0"/>
  <mergeCells count="10">
    <mergeCell ref="A23:B23"/>
    <mergeCell ref="A24:B24"/>
    <mergeCell ref="A1:G1"/>
    <mergeCell ref="A22:G22"/>
    <mergeCell ref="G3:G4"/>
    <mergeCell ref="A5:B5"/>
    <mergeCell ref="A21:B21"/>
    <mergeCell ref="A3:B4"/>
    <mergeCell ref="C3:E3"/>
    <mergeCell ref="F3:F4"/>
  </mergeCells>
  <printOptions/>
  <pageMargins left="0.75" right="0.75" top="1" bottom="0.53" header="0.5" footer="0.5"/>
  <pageSetup firstPageNumber="216" useFirstPageNumber="1" horizontalDpi="600" verticalDpi="600" orientation="landscape" paperSize="9" scale="94" r:id="rId1"/>
  <headerFooter alignWithMargins="0">
    <oddHeader>&amp;C&amp;"Calibri,Regular"&amp;P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workbookViewId="0" topLeftCell="A22">
      <selection activeCell="A42" sqref="A42:A44"/>
    </sheetView>
  </sheetViews>
  <sheetFormatPr defaultColWidth="9.140625" defaultRowHeight="12.75"/>
  <cols>
    <col min="1" max="1" width="5.00390625" style="15" customWidth="1"/>
    <col min="2" max="2" width="58.7109375" style="244" customWidth="1"/>
    <col min="3" max="3" width="12.28125" style="244" customWidth="1"/>
    <col min="4" max="4" width="13.421875" style="244" customWidth="1"/>
    <col min="5" max="5" width="19.140625" style="244" customWidth="1"/>
    <col min="6" max="7" width="19.00390625" style="244" customWidth="1"/>
    <col min="8" max="8" width="15.7109375" style="244" customWidth="1"/>
    <col min="9" max="10" width="9.140625" style="244" customWidth="1"/>
    <col min="11" max="11" width="14.421875" style="244" bestFit="1" customWidth="1"/>
    <col min="12" max="16384" width="9.140625" style="244" customWidth="1"/>
  </cols>
  <sheetData>
    <row r="1" spans="1:8" s="271" customFormat="1" ht="21">
      <c r="A1" s="531" t="s">
        <v>163</v>
      </c>
      <c r="B1" s="531"/>
      <c r="C1" s="531"/>
      <c r="D1" s="531"/>
      <c r="E1" s="531"/>
      <c r="F1" s="531"/>
      <c r="G1" s="531"/>
      <c r="H1" s="531"/>
    </row>
    <row r="2" ht="16.5" thickBot="1">
      <c r="H2" s="246" t="s">
        <v>162</v>
      </c>
    </row>
    <row r="3" spans="1:8" ht="17.25" customHeight="1" thickTop="1">
      <c r="A3" s="484" t="s">
        <v>14</v>
      </c>
      <c r="B3" s="485"/>
      <c r="C3" s="544" t="s">
        <v>77</v>
      </c>
      <c r="D3" s="548"/>
      <c r="E3" s="296" t="s">
        <v>78</v>
      </c>
      <c r="F3" s="296" t="s">
        <v>79</v>
      </c>
      <c r="G3" s="296" t="s">
        <v>80</v>
      </c>
      <c r="H3" s="549" t="s">
        <v>81</v>
      </c>
    </row>
    <row r="4" spans="1:8" ht="20.25" customHeight="1" thickBot="1">
      <c r="A4" s="486"/>
      <c r="B4" s="487"/>
      <c r="C4" s="297" t="s">
        <v>82</v>
      </c>
      <c r="D4" s="298" t="s">
        <v>83</v>
      </c>
      <c r="E4" s="299" t="s">
        <v>84</v>
      </c>
      <c r="F4" s="299" t="s">
        <v>84</v>
      </c>
      <c r="G4" s="299" t="s">
        <v>84</v>
      </c>
      <c r="H4" s="550"/>
    </row>
    <row r="5" spans="1:8" ht="16.5" customHeight="1" thickBot="1" thickTop="1">
      <c r="A5" s="300" t="s">
        <v>85</v>
      </c>
      <c r="B5" s="229" t="s">
        <v>21</v>
      </c>
      <c r="C5" s="230" t="s">
        <v>86</v>
      </c>
      <c r="D5" s="231">
        <v>0.0521</v>
      </c>
      <c r="E5" s="231">
        <v>1008.91</v>
      </c>
      <c r="F5" s="231">
        <v>565.49</v>
      </c>
      <c r="G5" s="231">
        <v>443.42</v>
      </c>
      <c r="H5" s="234">
        <v>0.0009757789972809296</v>
      </c>
    </row>
    <row r="6" spans="1:8" ht="15.75" customHeight="1" thickTop="1">
      <c r="A6" s="301" t="s">
        <v>5</v>
      </c>
      <c r="B6" s="99" t="s">
        <v>22</v>
      </c>
      <c r="C6" s="100" t="s">
        <v>86</v>
      </c>
      <c r="D6" s="273">
        <v>0</v>
      </c>
      <c r="E6" s="101">
        <v>0</v>
      </c>
      <c r="F6" s="101">
        <v>0</v>
      </c>
      <c r="G6" s="102">
        <v>0</v>
      </c>
      <c r="H6" s="103">
        <v>0</v>
      </c>
    </row>
    <row r="7" spans="1:8" ht="15.75" customHeight="1">
      <c r="A7" s="302" t="s">
        <v>7</v>
      </c>
      <c r="B7" s="99" t="s">
        <v>23</v>
      </c>
      <c r="C7" s="105" t="s">
        <v>86</v>
      </c>
      <c r="D7" s="274">
        <v>0</v>
      </c>
      <c r="E7" s="106">
        <v>0</v>
      </c>
      <c r="F7" s="106">
        <v>0</v>
      </c>
      <c r="G7" s="107">
        <v>0</v>
      </c>
      <c r="H7" s="108">
        <v>0</v>
      </c>
    </row>
    <row r="8" spans="1:8" ht="15.75" customHeight="1">
      <c r="A8" s="302" t="s">
        <v>24</v>
      </c>
      <c r="B8" s="109" t="s">
        <v>25</v>
      </c>
      <c r="C8" s="105" t="s">
        <v>86</v>
      </c>
      <c r="D8" s="275">
        <v>0</v>
      </c>
      <c r="E8" s="106">
        <v>0</v>
      </c>
      <c r="F8" s="106">
        <v>0</v>
      </c>
      <c r="G8" s="107">
        <v>0</v>
      </c>
      <c r="H8" s="108">
        <v>0</v>
      </c>
    </row>
    <row r="9" spans="1:8" ht="15.75" customHeight="1">
      <c r="A9" s="302" t="s">
        <v>26</v>
      </c>
      <c r="B9" s="109" t="s">
        <v>27</v>
      </c>
      <c r="C9" s="105" t="s">
        <v>86</v>
      </c>
      <c r="D9" s="274">
        <v>0.0521</v>
      </c>
      <c r="E9" s="106">
        <v>877.91</v>
      </c>
      <c r="F9" s="106">
        <v>565.49</v>
      </c>
      <c r="G9" s="107">
        <v>312.42</v>
      </c>
      <c r="H9" s="108">
        <v>0.0006875036631872897</v>
      </c>
    </row>
    <row r="10" spans="1:8" ht="15.75" customHeight="1">
      <c r="A10" s="302" t="s">
        <v>28</v>
      </c>
      <c r="B10" s="109" t="s">
        <v>29</v>
      </c>
      <c r="C10" s="105" t="s">
        <v>86</v>
      </c>
      <c r="D10" s="275">
        <v>0</v>
      </c>
      <c r="E10" s="106">
        <v>0</v>
      </c>
      <c r="F10" s="106">
        <v>0</v>
      </c>
      <c r="G10" s="107">
        <v>0</v>
      </c>
      <c r="H10" s="108">
        <v>0</v>
      </c>
    </row>
    <row r="11" spans="1:8" ht="15.75" customHeight="1">
      <c r="A11" s="302" t="s">
        <v>30</v>
      </c>
      <c r="B11" s="109" t="s">
        <v>31</v>
      </c>
      <c r="C11" s="105" t="s">
        <v>86</v>
      </c>
      <c r="D11" s="274">
        <v>0</v>
      </c>
      <c r="E11" s="106">
        <v>0</v>
      </c>
      <c r="F11" s="106">
        <v>0</v>
      </c>
      <c r="G11" s="107">
        <v>0</v>
      </c>
      <c r="H11" s="108">
        <v>0</v>
      </c>
    </row>
    <row r="12" spans="1:8" ht="15.75" customHeight="1">
      <c r="A12" s="302" t="s">
        <v>32</v>
      </c>
      <c r="B12" s="109" t="s">
        <v>33</v>
      </c>
      <c r="C12" s="105" t="s">
        <v>86</v>
      </c>
      <c r="D12" s="275">
        <v>0</v>
      </c>
      <c r="E12" s="106">
        <v>0</v>
      </c>
      <c r="F12" s="106">
        <v>0</v>
      </c>
      <c r="G12" s="107">
        <v>0</v>
      </c>
      <c r="H12" s="108">
        <v>0</v>
      </c>
    </row>
    <row r="13" spans="1:8" ht="15.75" customHeight="1" thickBot="1">
      <c r="A13" s="303" t="s">
        <v>34</v>
      </c>
      <c r="B13" s="111" t="s">
        <v>35</v>
      </c>
      <c r="C13" s="112" t="s">
        <v>86</v>
      </c>
      <c r="D13" s="274">
        <v>0</v>
      </c>
      <c r="E13" s="113">
        <v>131</v>
      </c>
      <c r="F13" s="113">
        <v>0</v>
      </c>
      <c r="G13" s="114">
        <v>131</v>
      </c>
      <c r="H13" s="115">
        <v>0.00028827533409363985</v>
      </c>
    </row>
    <row r="14" spans="1:8" s="304" customFormat="1" ht="17.25" customHeight="1" thickBot="1" thickTop="1">
      <c r="A14" s="300" t="s">
        <v>20</v>
      </c>
      <c r="B14" s="232" t="s">
        <v>37</v>
      </c>
      <c r="C14" s="233">
        <v>90</v>
      </c>
      <c r="D14" s="231" t="s">
        <v>86</v>
      </c>
      <c r="E14" s="231">
        <v>71422139.44</v>
      </c>
      <c r="F14" s="231">
        <v>36016237.39</v>
      </c>
      <c r="G14" s="231">
        <v>35405902.05</v>
      </c>
      <c r="H14" s="234">
        <v>77.91334536145371</v>
      </c>
    </row>
    <row r="15" spans="1:8" ht="16.5" thickTop="1">
      <c r="A15" s="305" t="s">
        <v>5</v>
      </c>
      <c r="B15" s="117" t="s">
        <v>38</v>
      </c>
      <c r="C15" s="118">
        <v>3</v>
      </c>
      <c r="D15" s="119" t="s">
        <v>86</v>
      </c>
      <c r="E15" s="120">
        <v>27007</v>
      </c>
      <c r="F15" s="120">
        <v>14415.76</v>
      </c>
      <c r="G15" s="119">
        <v>12591.24</v>
      </c>
      <c r="H15" s="121">
        <v>0.02770796883704734</v>
      </c>
    </row>
    <row r="16" spans="1:8" ht="15.75">
      <c r="A16" s="302" t="s">
        <v>7</v>
      </c>
      <c r="B16" s="99" t="s">
        <v>39</v>
      </c>
      <c r="C16" s="118">
        <v>0</v>
      </c>
      <c r="D16" s="122" t="s">
        <v>86</v>
      </c>
      <c r="E16" s="120">
        <v>0</v>
      </c>
      <c r="F16" s="120">
        <v>0</v>
      </c>
      <c r="G16" s="119">
        <v>0</v>
      </c>
      <c r="H16" s="121">
        <v>0</v>
      </c>
    </row>
    <row r="17" spans="1:8" ht="15.75">
      <c r="A17" s="302" t="s">
        <v>24</v>
      </c>
      <c r="B17" s="123" t="s">
        <v>40</v>
      </c>
      <c r="C17" s="124">
        <v>24</v>
      </c>
      <c r="D17" s="122" t="s">
        <v>86</v>
      </c>
      <c r="E17" s="125">
        <v>6263218.7299999995</v>
      </c>
      <c r="F17" s="125">
        <v>2216549.46</v>
      </c>
      <c r="G17" s="122">
        <v>4046669.27</v>
      </c>
      <c r="H17" s="126">
        <v>8.904999509738284</v>
      </c>
    </row>
    <row r="18" spans="1:8" ht="15.75">
      <c r="A18" s="302" t="s">
        <v>26</v>
      </c>
      <c r="B18" s="123" t="s">
        <v>41</v>
      </c>
      <c r="C18" s="124">
        <v>44</v>
      </c>
      <c r="D18" s="122" t="s">
        <v>86</v>
      </c>
      <c r="E18" s="125">
        <v>49669375.76</v>
      </c>
      <c r="F18" s="125">
        <v>26371113.73</v>
      </c>
      <c r="G18" s="122">
        <v>23298262.029999997</v>
      </c>
      <c r="H18" s="126">
        <v>51.269574583964975</v>
      </c>
    </row>
    <row r="19" spans="1:8" ht="15.75">
      <c r="A19" s="302" t="s">
        <v>28</v>
      </c>
      <c r="B19" s="123" t="s">
        <v>42</v>
      </c>
      <c r="C19" s="124">
        <v>17</v>
      </c>
      <c r="D19" s="122" t="s">
        <v>86</v>
      </c>
      <c r="E19" s="125">
        <v>11360229.95</v>
      </c>
      <c r="F19" s="125">
        <v>6653509.44</v>
      </c>
      <c r="G19" s="122">
        <v>4706720.51</v>
      </c>
      <c r="H19" s="126">
        <v>10.357491813020125</v>
      </c>
    </row>
    <row r="20" spans="1:8" ht="15.75">
      <c r="A20" s="302" t="s">
        <v>30</v>
      </c>
      <c r="B20" s="123" t="s">
        <v>43</v>
      </c>
      <c r="C20" s="124">
        <v>1</v>
      </c>
      <c r="D20" s="122" t="s">
        <v>86</v>
      </c>
      <c r="E20" s="127">
        <v>3835020</v>
      </c>
      <c r="F20" s="127">
        <v>493361</v>
      </c>
      <c r="G20" s="122">
        <v>3341659</v>
      </c>
      <c r="H20" s="126">
        <v>7.35357148589327</v>
      </c>
    </row>
    <row r="21" spans="1:8" ht="15.75">
      <c r="A21" s="302" t="s">
        <v>32</v>
      </c>
      <c r="B21" s="123" t="s">
        <v>44</v>
      </c>
      <c r="C21" s="124">
        <v>1</v>
      </c>
      <c r="D21" s="122" t="s">
        <v>86</v>
      </c>
      <c r="E21" s="128">
        <v>267288</v>
      </c>
      <c r="F21" s="128">
        <v>267288</v>
      </c>
      <c r="G21" s="122">
        <v>0</v>
      </c>
      <c r="H21" s="126">
        <v>0</v>
      </c>
    </row>
    <row r="22" spans="1:8" ht="16.5" thickBot="1">
      <c r="A22" s="306" t="s">
        <v>34</v>
      </c>
      <c r="B22" s="130" t="s">
        <v>45</v>
      </c>
      <c r="C22" s="131">
        <v>0</v>
      </c>
      <c r="D22" s="132" t="s">
        <v>86</v>
      </c>
      <c r="E22" s="133">
        <v>0</v>
      </c>
      <c r="F22" s="133">
        <v>0</v>
      </c>
      <c r="G22" s="132">
        <v>0</v>
      </c>
      <c r="H22" s="134">
        <v>0</v>
      </c>
    </row>
    <row r="23" spans="1:8" ht="16.5" thickTop="1">
      <c r="A23" s="307" t="s">
        <v>36</v>
      </c>
      <c r="B23" s="136" t="s">
        <v>47</v>
      </c>
      <c r="C23" s="137">
        <v>102</v>
      </c>
      <c r="D23" s="138" t="s">
        <v>86</v>
      </c>
      <c r="E23" s="139">
        <v>11666663.739999998</v>
      </c>
      <c r="F23" s="139">
        <v>3513039.64</v>
      </c>
      <c r="G23" s="140">
        <v>8153624.099999999</v>
      </c>
      <c r="H23" s="14">
        <v>17.94266191985842</v>
      </c>
    </row>
    <row r="24" spans="1:8" ht="15.75">
      <c r="A24" s="308" t="s">
        <v>46</v>
      </c>
      <c r="B24" s="142" t="s">
        <v>49</v>
      </c>
      <c r="C24" s="143">
        <v>9</v>
      </c>
      <c r="D24" s="144" t="s">
        <v>86</v>
      </c>
      <c r="E24" s="145">
        <v>198262</v>
      </c>
      <c r="F24" s="145">
        <v>131079.5</v>
      </c>
      <c r="G24" s="140">
        <v>67182.5</v>
      </c>
      <c r="H24" s="23">
        <v>0.14784013460111417</v>
      </c>
    </row>
    <row r="25" spans="1:8" ht="18" customHeight="1">
      <c r="A25" s="308" t="s">
        <v>48</v>
      </c>
      <c r="B25" s="142" t="s">
        <v>51</v>
      </c>
      <c r="C25" s="143">
        <v>326</v>
      </c>
      <c r="D25" s="144" t="s">
        <v>86</v>
      </c>
      <c r="E25" s="145">
        <v>1854506.59</v>
      </c>
      <c r="F25" s="145">
        <v>1680891.95</v>
      </c>
      <c r="G25" s="140">
        <v>173614.64</v>
      </c>
      <c r="H25" s="23">
        <v>0.3820520484698242</v>
      </c>
    </row>
    <row r="26" spans="1:8" ht="15.75">
      <c r="A26" s="308" t="s">
        <v>50</v>
      </c>
      <c r="B26" s="146" t="s">
        <v>53</v>
      </c>
      <c r="C26" s="143">
        <v>75</v>
      </c>
      <c r="D26" s="144" t="s">
        <v>86</v>
      </c>
      <c r="E26" s="145">
        <v>364683.66</v>
      </c>
      <c r="F26" s="145">
        <v>189574.54</v>
      </c>
      <c r="G26" s="140">
        <v>175109.12</v>
      </c>
      <c r="H26" s="23">
        <v>0.385340763899567</v>
      </c>
    </row>
    <row r="27" spans="1:8" ht="15.75">
      <c r="A27" s="308" t="s">
        <v>52</v>
      </c>
      <c r="B27" s="142" t="s">
        <v>55</v>
      </c>
      <c r="C27" s="143">
        <v>105</v>
      </c>
      <c r="D27" s="144" t="s">
        <v>86</v>
      </c>
      <c r="E27" s="145">
        <v>1092326.39</v>
      </c>
      <c r="F27" s="145">
        <v>641134.1</v>
      </c>
      <c r="G27" s="140">
        <v>451192.29</v>
      </c>
      <c r="H27" s="23">
        <v>0.9928825048872097</v>
      </c>
    </row>
    <row r="28" spans="1:8" ht="16.5" thickBot="1">
      <c r="A28" s="309" t="s">
        <v>54</v>
      </c>
      <c r="B28" s="148" t="s">
        <v>57</v>
      </c>
      <c r="C28" s="149">
        <v>17</v>
      </c>
      <c r="D28" s="150" t="s">
        <v>86</v>
      </c>
      <c r="E28" s="151">
        <v>620380.17</v>
      </c>
      <c r="F28" s="152">
        <v>503244.73</v>
      </c>
      <c r="G28" s="153">
        <v>117135.44</v>
      </c>
      <c r="H28" s="154">
        <v>0.2577653290092022</v>
      </c>
    </row>
    <row r="29" spans="1:8" ht="17.25" thickBot="1" thickTop="1">
      <c r="A29" s="310" t="s">
        <v>56</v>
      </c>
      <c r="B29" s="235" t="s">
        <v>59</v>
      </c>
      <c r="C29" s="236">
        <v>73666</v>
      </c>
      <c r="D29" s="237" t="s">
        <v>86</v>
      </c>
      <c r="E29" s="237">
        <v>18202416.93</v>
      </c>
      <c r="F29" s="237">
        <v>17394688.84</v>
      </c>
      <c r="G29" s="231">
        <v>807728.09</v>
      </c>
      <c r="H29" s="234">
        <v>1.7774662977218896</v>
      </c>
    </row>
    <row r="30" spans="1:8" ht="16.5" thickTop="1">
      <c r="A30" s="305" t="s">
        <v>5</v>
      </c>
      <c r="B30" s="156" t="s">
        <v>61</v>
      </c>
      <c r="C30" s="157">
        <v>116</v>
      </c>
      <c r="D30" s="158" t="s">
        <v>86</v>
      </c>
      <c r="E30" s="159">
        <v>1165940.21</v>
      </c>
      <c r="F30" s="101">
        <v>841694.1</v>
      </c>
      <c r="G30" s="102">
        <v>324246.11</v>
      </c>
      <c r="H30" s="160">
        <v>0.713527906021474</v>
      </c>
    </row>
    <row r="31" spans="1:8" ht="15.75">
      <c r="A31" s="302" t="s">
        <v>7</v>
      </c>
      <c r="B31" s="161" t="s">
        <v>63</v>
      </c>
      <c r="C31" s="162">
        <v>11641</v>
      </c>
      <c r="D31" s="163" t="s">
        <v>86</v>
      </c>
      <c r="E31" s="164">
        <v>15807621.6</v>
      </c>
      <c r="F31" s="106">
        <v>15324139.620000001</v>
      </c>
      <c r="G31" s="102">
        <v>483481.9799999986</v>
      </c>
      <c r="H31" s="165">
        <v>1.0639383917004128</v>
      </c>
    </row>
    <row r="32" spans="1:8" ht="16.5" thickBot="1">
      <c r="A32" s="306" t="s">
        <v>24</v>
      </c>
      <c r="B32" s="166" t="s">
        <v>76</v>
      </c>
      <c r="C32" s="167">
        <v>61909</v>
      </c>
      <c r="D32" s="168" t="s">
        <v>86</v>
      </c>
      <c r="E32" s="169">
        <v>1228855.12</v>
      </c>
      <c r="F32" s="170">
        <v>1228855.12</v>
      </c>
      <c r="G32" s="171">
        <v>0</v>
      </c>
      <c r="H32" s="172">
        <v>0</v>
      </c>
    </row>
    <row r="33" spans="1:8" ht="17.25" thickBot="1" thickTop="1">
      <c r="A33" s="311" t="s">
        <v>58</v>
      </c>
      <c r="B33" s="174" t="s">
        <v>65</v>
      </c>
      <c r="C33" s="175" t="s">
        <v>86</v>
      </c>
      <c r="D33" s="176" t="s">
        <v>86</v>
      </c>
      <c r="E33" s="177">
        <v>34279.32</v>
      </c>
      <c r="F33" s="178">
        <v>0</v>
      </c>
      <c r="G33" s="153">
        <v>34279.32</v>
      </c>
      <c r="H33" s="179">
        <v>0.07543421698857092</v>
      </c>
    </row>
    <row r="34" spans="1:8" ht="17.25" thickBot="1" thickTop="1">
      <c r="A34" s="520" t="s">
        <v>66</v>
      </c>
      <c r="B34" s="538"/>
      <c r="C34" s="77">
        <v>74390</v>
      </c>
      <c r="D34" s="180">
        <v>0.0521</v>
      </c>
      <c r="E34" s="180">
        <v>105456667.14999998</v>
      </c>
      <c r="F34" s="180">
        <v>60070456.18000001</v>
      </c>
      <c r="G34" s="181">
        <v>45386210.96999997</v>
      </c>
      <c r="H34" s="182">
        <v>99.87576435588674</v>
      </c>
    </row>
    <row r="35" spans="1:8" ht="16.5" thickTop="1">
      <c r="A35" s="307" t="s">
        <v>64</v>
      </c>
      <c r="B35" s="183" t="s">
        <v>68</v>
      </c>
      <c r="C35" s="175" t="s">
        <v>86</v>
      </c>
      <c r="D35" s="138" t="s">
        <v>86</v>
      </c>
      <c r="E35" s="139">
        <v>917367.74</v>
      </c>
      <c r="F35" s="184">
        <v>860911.75</v>
      </c>
      <c r="G35" s="140">
        <v>56455.99</v>
      </c>
      <c r="H35" s="14">
        <v>0.12423564411326096</v>
      </c>
    </row>
    <row r="36" spans="1:8" ht="15.75">
      <c r="A36" s="312" t="s">
        <v>67</v>
      </c>
      <c r="B36" s="142" t="s">
        <v>70</v>
      </c>
      <c r="C36" s="186" t="s">
        <v>86</v>
      </c>
      <c r="D36" s="138" t="s">
        <v>86</v>
      </c>
      <c r="E36" s="145">
        <v>0</v>
      </c>
      <c r="F36" s="187">
        <v>0</v>
      </c>
      <c r="G36" s="140">
        <v>0</v>
      </c>
      <c r="H36" s="14">
        <v>0</v>
      </c>
    </row>
    <row r="37" spans="1:11" ht="16.5" thickBot="1">
      <c r="A37" s="311" t="s">
        <v>69</v>
      </c>
      <c r="B37" s="174" t="s">
        <v>72</v>
      </c>
      <c r="C37" s="186" t="s">
        <v>86</v>
      </c>
      <c r="D37" s="176" t="s">
        <v>86</v>
      </c>
      <c r="E37" s="177">
        <v>0</v>
      </c>
      <c r="F37" s="188">
        <v>0</v>
      </c>
      <c r="G37" s="140">
        <v>0</v>
      </c>
      <c r="H37" s="179">
        <v>0</v>
      </c>
      <c r="K37" s="313"/>
    </row>
    <row r="38" spans="1:8" ht="30" customHeight="1" thickBot="1" thickTop="1">
      <c r="A38" s="520" t="s">
        <v>73</v>
      </c>
      <c r="B38" s="538"/>
      <c r="C38" s="77" t="s">
        <v>86</v>
      </c>
      <c r="D38" s="180" t="s">
        <v>86</v>
      </c>
      <c r="E38" s="180">
        <v>106374034.88999997</v>
      </c>
      <c r="F38" s="180">
        <v>60931367.93000001</v>
      </c>
      <c r="G38" s="180">
        <v>45442666.95999997</v>
      </c>
      <c r="H38" s="182">
        <v>100</v>
      </c>
    </row>
    <row r="39" spans="3:8" ht="16.5" thickTop="1">
      <c r="C39" s="314"/>
      <c r="D39" s="314"/>
      <c r="E39" s="314"/>
      <c r="F39" s="314"/>
      <c r="G39" s="314"/>
      <c r="H39" s="314"/>
    </row>
    <row r="40" spans="1:2" ht="15.75">
      <c r="A40" s="522"/>
      <c r="B40" s="522"/>
    </row>
    <row r="41" spans="1:2" ht="15.75">
      <c r="A41" s="522"/>
      <c r="B41" s="522"/>
    </row>
    <row r="42" ht="15.75">
      <c r="A42" s="5" t="s">
        <v>195</v>
      </c>
    </row>
    <row r="43" ht="15.75">
      <c r="A43" s="5" t="s">
        <v>196</v>
      </c>
    </row>
    <row r="44" ht="15.75">
      <c r="A44" s="5" t="s">
        <v>197</v>
      </c>
    </row>
  </sheetData>
  <sheetProtection insertColumns="0" insertRows="0"/>
  <mergeCells count="8">
    <mergeCell ref="A40:B40"/>
    <mergeCell ref="A41:B41"/>
    <mergeCell ref="A34:B34"/>
    <mergeCell ref="A38:B38"/>
    <mergeCell ref="A1:H1"/>
    <mergeCell ref="A3:B4"/>
    <mergeCell ref="C3:D3"/>
    <mergeCell ref="H3:H4"/>
  </mergeCells>
  <printOptions horizontalCentered="1"/>
  <pageMargins left="0.1968503937007874" right="0.1968503937007874" top="0.5118110236220472" bottom="0.1968503937007874" header="0.2755905511811024" footer="0.22"/>
  <pageSetup firstPageNumber="217" useFirstPageNumber="1" horizontalDpi="600" verticalDpi="600" orientation="landscape" paperSize="9" scale="83" r:id="rId1"/>
  <headerFooter alignWithMargins="0">
    <oddHeader>&amp;C&amp;"Calibri,Regular"&amp;P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SheetLayoutView="95" workbookViewId="0" topLeftCell="A7">
      <selection activeCell="A26" sqref="A26:A28"/>
    </sheetView>
  </sheetViews>
  <sheetFormatPr defaultColWidth="9.140625" defaultRowHeight="12.75"/>
  <cols>
    <col min="1" max="1" width="4.8515625" style="15" customWidth="1"/>
    <col min="2" max="2" width="46.7109375" style="244" customWidth="1"/>
    <col min="3" max="5" width="21.140625" style="244" customWidth="1"/>
    <col min="6" max="6" width="11.421875" style="244" customWidth="1"/>
    <col min="7" max="7" width="13.7109375" style="244" customWidth="1"/>
    <col min="8" max="16384" width="9.140625" style="244" customWidth="1"/>
  </cols>
  <sheetData>
    <row r="1" spans="1:8" s="241" customFormat="1" ht="21">
      <c r="A1" s="531" t="s">
        <v>165</v>
      </c>
      <c r="B1" s="531"/>
      <c r="C1" s="531"/>
      <c r="D1" s="531"/>
      <c r="E1" s="531"/>
      <c r="F1" s="531"/>
      <c r="G1" s="531"/>
      <c r="H1" s="292"/>
    </row>
    <row r="2" ht="16.5" thickBot="1">
      <c r="G2" s="246" t="s">
        <v>164</v>
      </c>
    </row>
    <row r="3" spans="1:7" ht="25.5" customHeight="1" thickBot="1" thickTop="1">
      <c r="A3" s="544" t="s">
        <v>88</v>
      </c>
      <c r="B3" s="545"/>
      <c r="C3" s="503" t="s">
        <v>89</v>
      </c>
      <c r="D3" s="504"/>
      <c r="E3" s="505"/>
      <c r="F3" s="478" t="s">
        <v>192</v>
      </c>
      <c r="G3" s="485" t="s">
        <v>81</v>
      </c>
    </row>
    <row r="4" spans="1:7" ht="31.5" customHeight="1" thickBot="1">
      <c r="A4" s="546"/>
      <c r="B4" s="547"/>
      <c r="C4" s="30" t="s">
        <v>90</v>
      </c>
      <c r="D4" s="30" t="s">
        <v>91</v>
      </c>
      <c r="E4" s="190" t="s">
        <v>193</v>
      </c>
      <c r="F4" s="479"/>
      <c r="G4" s="494"/>
    </row>
    <row r="5" spans="1:7" s="290" customFormat="1" ht="17.25" customHeight="1" thickBot="1" thickTop="1">
      <c r="A5" s="540">
        <v>1</v>
      </c>
      <c r="B5" s="541"/>
      <c r="C5" s="278">
        <v>2</v>
      </c>
      <c r="D5" s="278">
        <v>3</v>
      </c>
      <c r="E5" s="279">
        <v>4</v>
      </c>
      <c r="F5" s="279">
        <v>5</v>
      </c>
      <c r="G5" s="280">
        <v>6</v>
      </c>
    </row>
    <row r="6" spans="1:7" s="290" customFormat="1" ht="18" customHeight="1" thickBot="1" thickTop="1">
      <c r="A6" s="293" t="s">
        <v>20</v>
      </c>
      <c r="B6" s="195" t="s">
        <v>92</v>
      </c>
      <c r="C6" s="196">
        <v>135113.86</v>
      </c>
      <c r="D6" s="196">
        <v>123031.51</v>
      </c>
      <c r="E6" s="196">
        <v>-12082.35</v>
      </c>
      <c r="F6" s="197">
        <v>91.05765315268177</v>
      </c>
      <c r="G6" s="198">
        <v>0.9918407431885388</v>
      </c>
    </row>
    <row r="7" spans="1:7" ht="18" customHeight="1">
      <c r="A7" s="247" t="s">
        <v>93</v>
      </c>
      <c r="B7" s="199" t="s">
        <v>94</v>
      </c>
      <c r="C7" s="200">
        <v>44530.86</v>
      </c>
      <c r="D7" s="200">
        <v>39376.51</v>
      </c>
      <c r="E7" s="201">
        <v>-5154.35</v>
      </c>
      <c r="F7" s="202">
        <v>88.42521792752262</v>
      </c>
      <c r="G7" s="203">
        <v>0.31744084862951716</v>
      </c>
    </row>
    <row r="8" spans="1:7" ht="18" customHeight="1">
      <c r="A8" s="249" t="s">
        <v>95</v>
      </c>
      <c r="B8" s="204" t="s">
        <v>96</v>
      </c>
      <c r="C8" s="200">
        <v>3068</v>
      </c>
      <c r="D8" s="200">
        <v>0</v>
      </c>
      <c r="E8" s="205">
        <v>-3068</v>
      </c>
      <c r="F8" s="206">
        <v>0</v>
      </c>
      <c r="G8" s="207">
        <v>0</v>
      </c>
    </row>
    <row r="9" spans="1:7" ht="18" customHeight="1">
      <c r="A9" s="249" t="s">
        <v>97</v>
      </c>
      <c r="B9" s="204" t="s">
        <v>98</v>
      </c>
      <c r="C9" s="200">
        <v>18867</v>
      </c>
      <c r="D9" s="200">
        <v>16289</v>
      </c>
      <c r="E9" s="208">
        <v>-2578</v>
      </c>
      <c r="F9" s="202">
        <v>86.33593046059256</v>
      </c>
      <c r="G9" s="209">
        <v>0.13131671606564943</v>
      </c>
    </row>
    <row r="10" spans="1:7" ht="18" customHeight="1">
      <c r="A10" s="249" t="s">
        <v>99</v>
      </c>
      <c r="B10" s="204" t="s">
        <v>100</v>
      </c>
      <c r="C10" s="200">
        <v>67148</v>
      </c>
      <c r="D10" s="200">
        <v>65866</v>
      </c>
      <c r="E10" s="205">
        <v>-1282</v>
      </c>
      <c r="F10" s="205">
        <v>98.09078453565259</v>
      </c>
      <c r="G10" s="207">
        <v>0.5309906575222583</v>
      </c>
    </row>
    <row r="11" spans="1:7" ht="18" customHeight="1" thickBot="1">
      <c r="A11" s="251" t="s">
        <v>101</v>
      </c>
      <c r="B11" s="210" t="s">
        <v>102</v>
      </c>
      <c r="C11" s="211">
        <v>1500</v>
      </c>
      <c r="D11" s="211">
        <v>1500</v>
      </c>
      <c r="E11" s="201">
        <v>0</v>
      </c>
      <c r="F11" s="202">
        <v>100</v>
      </c>
      <c r="G11" s="203">
        <v>0.01209252097111389</v>
      </c>
    </row>
    <row r="12" spans="1:7" s="290" customFormat="1" ht="18.75" customHeight="1" thickBot="1">
      <c r="A12" s="294" t="s">
        <v>36</v>
      </c>
      <c r="B12" s="212" t="s">
        <v>103</v>
      </c>
      <c r="C12" s="213">
        <v>1219814.76</v>
      </c>
      <c r="D12" s="213">
        <v>1288416.49</v>
      </c>
      <c r="E12" s="213">
        <v>68601.73</v>
      </c>
      <c r="F12" s="214">
        <v>105.62394654086657</v>
      </c>
      <c r="G12" s="215">
        <v>10.386802283235966</v>
      </c>
    </row>
    <row r="13" spans="1:7" ht="18" customHeight="1">
      <c r="A13" s="247" t="s">
        <v>93</v>
      </c>
      <c r="B13" s="199" t="s">
        <v>104</v>
      </c>
      <c r="C13" s="200">
        <v>242902.76</v>
      </c>
      <c r="D13" s="200">
        <v>237235.49</v>
      </c>
      <c r="E13" s="208">
        <v>-5667.2699999999895</v>
      </c>
      <c r="F13" s="208">
        <v>97.66685648199305</v>
      </c>
      <c r="G13" s="209">
        <v>1.9125167586116532</v>
      </c>
    </row>
    <row r="14" spans="1:7" ht="18" customHeight="1">
      <c r="A14" s="249" t="s">
        <v>95</v>
      </c>
      <c r="B14" s="204" t="s">
        <v>105</v>
      </c>
      <c r="C14" s="216">
        <v>1373</v>
      </c>
      <c r="D14" s="216">
        <v>8702</v>
      </c>
      <c r="E14" s="208">
        <v>7329</v>
      </c>
      <c r="F14" s="205">
        <v>633.7946103423161</v>
      </c>
      <c r="G14" s="207">
        <v>0.07015274499375537</v>
      </c>
    </row>
    <row r="15" spans="1:7" ht="18" customHeight="1">
      <c r="A15" s="249" t="s">
        <v>97</v>
      </c>
      <c r="B15" s="204" t="s">
        <v>106</v>
      </c>
      <c r="C15" s="216">
        <v>1965</v>
      </c>
      <c r="D15" s="216">
        <v>2432</v>
      </c>
      <c r="E15" s="208">
        <v>467</v>
      </c>
      <c r="F15" s="205">
        <v>123.76590330788804</v>
      </c>
      <c r="G15" s="207">
        <v>0.01960600733449932</v>
      </c>
    </row>
    <row r="16" spans="1:7" ht="18" customHeight="1" thickBot="1">
      <c r="A16" s="251" t="s">
        <v>99</v>
      </c>
      <c r="B16" s="210" t="s">
        <v>107</v>
      </c>
      <c r="C16" s="211">
        <v>973574</v>
      </c>
      <c r="D16" s="211">
        <v>1040047</v>
      </c>
      <c r="E16" s="217">
        <v>66473</v>
      </c>
      <c r="F16" s="202">
        <v>106.82772958193215</v>
      </c>
      <c r="G16" s="203">
        <v>8.384526772296057</v>
      </c>
    </row>
    <row r="17" spans="1:7" s="290" customFormat="1" ht="18" customHeight="1" thickBot="1">
      <c r="A17" s="294" t="s">
        <v>46</v>
      </c>
      <c r="B17" s="212" t="s">
        <v>108</v>
      </c>
      <c r="C17" s="213">
        <v>10623073.03</v>
      </c>
      <c r="D17" s="213">
        <v>10992913.37</v>
      </c>
      <c r="E17" s="213">
        <v>369840.34</v>
      </c>
      <c r="F17" s="214">
        <v>103.48148166689202</v>
      </c>
      <c r="G17" s="215">
        <v>88.6213569735755</v>
      </c>
    </row>
    <row r="18" spans="1:7" ht="18" customHeight="1">
      <c r="A18" s="247" t="s">
        <v>93</v>
      </c>
      <c r="B18" s="199" t="s">
        <v>109</v>
      </c>
      <c r="C18" s="200">
        <v>29792.2</v>
      </c>
      <c r="D18" s="200">
        <v>27829.16</v>
      </c>
      <c r="E18" s="208">
        <v>-1963.04</v>
      </c>
      <c r="F18" s="208">
        <v>93.41089278401728</v>
      </c>
      <c r="G18" s="209">
        <v>0.22434980060565587</v>
      </c>
    </row>
    <row r="19" spans="1:7" ht="18" customHeight="1">
      <c r="A19" s="249" t="s">
        <v>95</v>
      </c>
      <c r="B19" s="204" t="s">
        <v>110</v>
      </c>
      <c r="C19" s="216">
        <v>10443280.83</v>
      </c>
      <c r="D19" s="216">
        <v>10965084.209999999</v>
      </c>
      <c r="E19" s="205">
        <v>521803.37999999896</v>
      </c>
      <c r="F19" s="205">
        <v>104.99654647322166</v>
      </c>
      <c r="G19" s="207">
        <v>88.39700717296985</v>
      </c>
    </row>
    <row r="20" spans="1:7" ht="18" customHeight="1" thickBot="1">
      <c r="A20" s="295" t="s">
        <v>97</v>
      </c>
      <c r="B20" s="218" t="s">
        <v>111</v>
      </c>
      <c r="C20" s="219">
        <v>150000</v>
      </c>
      <c r="D20" s="219">
        <v>0</v>
      </c>
      <c r="E20" s="220">
        <v>-150000</v>
      </c>
      <c r="F20" s="291">
        <v>0</v>
      </c>
      <c r="G20" s="222">
        <v>0</v>
      </c>
    </row>
    <row r="21" spans="1:7" s="290" customFormat="1" ht="27.75" customHeight="1" thickBot="1" thickTop="1">
      <c r="A21" s="542" t="s">
        <v>112</v>
      </c>
      <c r="B21" s="543"/>
      <c r="C21" s="223">
        <v>11978001.649999999</v>
      </c>
      <c r="D21" s="223">
        <v>12404361.37</v>
      </c>
      <c r="E21" s="224">
        <v>426359.72000000067</v>
      </c>
      <c r="F21" s="224">
        <v>103.55952296934272</v>
      </c>
      <c r="G21" s="225">
        <v>100</v>
      </c>
    </row>
    <row r="22" ht="12.75" customHeight="1" thickTop="1"/>
    <row r="23" spans="1:2" ht="15.75" hidden="1">
      <c r="A23" s="551"/>
      <c r="B23" s="551"/>
    </row>
    <row r="24" spans="1:2" ht="15.75" hidden="1">
      <c r="A24" s="551"/>
      <c r="B24" s="551"/>
    </row>
    <row r="25" ht="42.75" customHeight="1" hidden="1"/>
    <row r="26" spans="1:7" ht="15.75">
      <c r="A26" s="5" t="s">
        <v>195</v>
      </c>
      <c r="G26" s="246"/>
    </row>
    <row r="27" ht="15.75">
      <c r="A27" s="5" t="s">
        <v>196</v>
      </c>
    </row>
    <row r="28" ht="15.75">
      <c r="A28" s="5" t="s">
        <v>197</v>
      </c>
    </row>
  </sheetData>
  <sheetProtection insertColumns="0" insertRows="0"/>
  <mergeCells count="9">
    <mergeCell ref="A23:B23"/>
    <mergeCell ref="A24:B24"/>
    <mergeCell ref="A1:G1"/>
    <mergeCell ref="G3:G4"/>
    <mergeCell ref="A5:B5"/>
    <mergeCell ref="A21:B21"/>
    <mergeCell ref="A3:B4"/>
    <mergeCell ref="C3:E3"/>
    <mergeCell ref="F3:F4"/>
  </mergeCells>
  <printOptions/>
  <pageMargins left="0.75" right="0.75" top="1" bottom="0.53" header="0.5" footer="0.5"/>
  <pageSetup firstPageNumber="218" useFirstPageNumber="1" horizontalDpi="600" verticalDpi="600" orientation="landscape" paperSize="9" scale="94" r:id="rId1"/>
  <headerFooter alignWithMargins="0">
    <oddHeader>&amp;C&amp;"Calibri,Regular"&amp;P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zoomScale="80" zoomScaleNormal="80" workbookViewId="0" topLeftCell="A22">
      <selection activeCell="A42" sqref="A42:A44"/>
    </sheetView>
  </sheetViews>
  <sheetFormatPr defaultColWidth="9.140625" defaultRowHeight="12.75"/>
  <cols>
    <col min="1" max="1" width="5.00390625" style="15" customWidth="1"/>
    <col min="2" max="2" width="58.7109375" style="244" customWidth="1"/>
    <col min="3" max="3" width="12.28125" style="244" customWidth="1"/>
    <col min="4" max="4" width="13.421875" style="244" customWidth="1"/>
    <col min="5" max="5" width="19.140625" style="244" customWidth="1"/>
    <col min="6" max="7" width="19.00390625" style="244" customWidth="1"/>
    <col min="8" max="8" width="15.7109375" style="244" customWidth="1"/>
    <col min="9" max="10" width="9.140625" style="244" customWidth="1"/>
    <col min="11" max="11" width="14.421875" style="244" bestFit="1" customWidth="1"/>
    <col min="12" max="16384" width="9.140625" style="244" customWidth="1"/>
  </cols>
  <sheetData>
    <row r="1" spans="1:8" s="271" customFormat="1" ht="21">
      <c r="A1" s="531" t="s">
        <v>166</v>
      </c>
      <c r="B1" s="531"/>
      <c r="C1" s="531"/>
      <c r="D1" s="531"/>
      <c r="E1" s="531"/>
      <c r="F1" s="531"/>
      <c r="G1" s="531"/>
      <c r="H1" s="531"/>
    </row>
    <row r="2" ht="16.5" thickBot="1">
      <c r="H2" s="246" t="s">
        <v>167</v>
      </c>
    </row>
    <row r="3" spans="1:8" ht="17.25" customHeight="1" thickTop="1">
      <c r="A3" s="484" t="s">
        <v>14</v>
      </c>
      <c r="B3" s="485"/>
      <c r="C3" s="544" t="s">
        <v>77</v>
      </c>
      <c r="D3" s="548"/>
      <c r="E3" s="296" t="s">
        <v>78</v>
      </c>
      <c r="F3" s="296" t="s">
        <v>79</v>
      </c>
      <c r="G3" s="296" t="s">
        <v>80</v>
      </c>
      <c r="H3" s="549" t="s">
        <v>81</v>
      </c>
    </row>
    <row r="4" spans="1:8" ht="20.25" customHeight="1" thickBot="1">
      <c r="A4" s="486"/>
      <c r="B4" s="487"/>
      <c r="C4" s="297" t="s">
        <v>82</v>
      </c>
      <c r="D4" s="298" t="s">
        <v>83</v>
      </c>
      <c r="E4" s="299" t="s">
        <v>84</v>
      </c>
      <c r="F4" s="299" t="s">
        <v>84</v>
      </c>
      <c r="G4" s="299" t="s">
        <v>84</v>
      </c>
      <c r="H4" s="550"/>
    </row>
    <row r="5" spans="1:8" ht="16.5" customHeight="1" thickBot="1" thickTop="1">
      <c r="A5" s="300" t="s">
        <v>85</v>
      </c>
      <c r="B5" s="229" t="s">
        <v>21</v>
      </c>
      <c r="C5" s="230" t="s">
        <v>86</v>
      </c>
      <c r="D5" s="231">
        <v>0</v>
      </c>
      <c r="E5" s="231">
        <v>0</v>
      </c>
      <c r="F5" s="231">
        <v>0</v>
      </c>
      <c r="G5" s="231">
        <v>0</v>
      </c>
      <c r="H5" s="234">
        <v>0</v>
      </c>
    </row>
    <row r="6" spans="1:8" ht="15.75" customHeight="1" thickTop="1">
      <c r="A6" s="301" t="s">
        <v>5</v>
      </c>
      <c r="B6" s="99" t="s">
        <v>22</v>
      </c>
      <c r="C6" s="100" t="s">
        <v>86</v>
      </c>
      <c r="D6" s="273">
        <v>0</v>
      </c>
      <c r="E6" s="101">
        <v>0</v>
      </c>
      <c r="F6" s="101">
        <v>0</v>
      </c>
      <c r="G6" s="102">
        <v>0</v>
      </c>
      <c r="H6" s="103">
        <v>0</v>
      </c>
    </row>
    <row r="7" spans="1:8" ht="15.75" customHeight="1">
      <c r="A7" s="302" t="s">
        <v>7</v>
      </c>
      <c r="B7" s="99" t="s">
        <v>23</v>
      </c>
      <c r="C7" s="105" t="s">
        <v>86</v>
      </c>
      <c r="D7" s="274">
        <v>0</v>
      </c>
      <c r="E7" s="106">
        <v>0</v>
      </c>
      <c r="F7" s="106">
        <v>0</v>
      </c>
      <c r="G7" s="107">
        <v>0</v>
      </c>
      <c r="H7" s="108">
        <v>0</v>
      </c>
    </row>
    <row r="8" spans="1:8" ht="15.75" customHeight="1">
      <c r="A8" s="302" t="s">
        <v>24</v>
      </c>
      <c r="B8" s="109" t="s">
        <v>25</v>
      </c>
      <c r="C8" s="105" t="s">
        <v>86</v>
      </c>
      <c r="D8" s="275">
        <v>0</v>
      </c>
      <c r="E8" s="106">
        <v>0</v>
      </c>
      <c r="F8" s="106">
        <v>0</v>
      </c>
      <c r="G8" s="107">
        <v>0</v>
      </c>
      <c r="H8" s="108">
        <v>0</v>
      </c>
    </row>
    <row r="9" spans="1:8" ht="15.75" customHeight="1">
      <c r="A9" s="302" t="s">
        <v>26</v>
      </c>
      <c r="B9" s="109" t="s">
        <v>27</v>
      </c>
      <c r="C9" s="105" t="s">
        <v>86</v>
      </c>
      <c r="D9" s="274">
        <v>0</v>
      </c>
      <c r="E9" s="106">
        <v>0</v>
      </c>
      <c r="F9" s="106">
        <v>0</v>
      </c>
      <c r="G9" s="107">
        <v>0</v>
      </c>
      <c r="H9" s="108">
        <v>0</v>
      </c>
    </row>
    <row r="10" spans="1:8" ht="15.75" customHeight="1">
      <c r="A10" s="302" t="s">
        <v>28</v>
      </c>
      <c r="B10" s="109" t="s">
        <v>29</v>
      </c>
      <c r="C10" s="105" t="s">
        <v>86</v>
      </c>
      <c r="D10" s="275">
        <v>0</v>
      </c>
      <c r="E10" s="106">
        <v>0</v>
      </c>
      <c r="F10" s="106">
        <v>0</v>
      </c>
      <c r="G10" s="107">
        <v>0</v>
      </c>
      <c r="H10" s="108">
        <v>0</v>
      </c>
    </row>
    <row r="11" spans="1:8" ht="15.75" customHeight="1">
      <c r="A11" s="302" t="s">
        <v>30</v>
      </c>
      <c r="B11" s="109" t="s">
        <v>31</v>
      </c>
      <c r="C11" s="105" t="s">
        <v>86</v>
      </c>
      <c r="D11" s="274">
        <v>0</v>
      </c>
      <c r="E11" s="106">
        <v>0</v>
      </c>
      <c r="F11" s="106">
        <v>0</v>
      </c>
      <c r="G11" s="107">
        <v>0</v>
      </c>
      <c r="H11" s="108">
        <v>0</v>
      </c>
    </row>
    <row r="12" spans="1:8" ht="15.75" customHeight="1">
      <c r="A12" s="302" t="s">
        <v>32</v>
      </c>
      <c r="B12" s="109" t="s">
        <v>33</v>
      </c>
      <c r="C12" s="105" t="s">
        <v>86</v>
      </c>
      <c r="D12" s="275">
        <v>0</v>
      </c>
      <c r="E12" s="106">
        <v>0</v>
      </c>
      <c r="F12" s="106">
        <v>0</v>
      </c>
      <c r="G12" s="107">
        <v>0</v>
      </c>
      <c r="H12" s="108">
        <v>0</v>
      </c>
    </row>
    <row r="13" spans="1:8" ht="15.75" customHeight="1" thickBot="1">
      <c r="A13" s="303" t="s">
        <v>34</v>
      </c>
      <c r="B13" s="111" t="s">
        <v>35</v>
      </c>
      <c r="C13" s="112" t="s">
        <v>86</v>
      </c>
      <c r="D13" s="274">
        <v>0</v>
      </c>
      <c r="E13" s="113">
        <v>0</v>
      </c>
      <c r="F13" s="113">
        <v>0</v>
      </c>
      <c r="G13" s="114">
        <v>0</v>
      </c>
      <c r="H13" s="115">
        <v>0</v>
      </c>
    </row>
    <row r="14" spans="1:8" s="304" customFormat="1" ht="17.25" customHeight="1" thickBot="1" thickTop="1">
      <c r="A14" s="300" t="s">
        <v>20</v>
      </c>
      <c r="B14" s="232" t="s">
        <v>37</v>
      </c>
      <c r="C14" s="233">
        <v>13</v>
      </c>
      <c r="D14" s="231" t="s">
        <v>86</v>
      </c>
      <c r="E14" s="231">
        <v>37340927.39</v>
      </c>
      <c r="F14" s="231">
        <v>9460764.08</v>
      </c>
      <c r="G14" s="231">
        <v>27880163.310000002</v>
      </c>
      <c r="H14" s="234">
        <v>93.94486005052153</v>
      </c>
    </row>
    <row r="15" spans="1:8" ht="16.5" thickTop="1">
      <c r="A15" s="305" t="s">
        <v>5</v>
      </c>
      <c r="B15" s="117" t="s">
        <v>38</v>
      </c>
      <c r="C15" s="118">
        <v>0</v>
      </c>
      <c r="D15" s="119" t="s">
        <v>86</v>
      </c>
      <c r="E15" s="120">
        <v>0</v>
      </c>
      <c r="F15" s="120">
        <v>0</v>
      </c>
      <c r="G15" s="119">
        <v>0</v>
      </c>
      <c r="H15" s="121">
        <v>0</v>
      </c>
    </row>
    <row r="16" spans="1:8" ht="15.75">
      <c r="A16" s="302" t="s">
        <v>7</v>
      </c>
      <c r="B16" s="99" t="s">
        <v>39</v>
      </c>
      <c r="C16" s="118">
        <v>0</v>
      </c>
      <c r="D16" s="122" t="s">
        <v>86</v>
      </c>
      <c r="E16" s="120">
        <v>0</v>
      </c>
      <c r="F16" s="120">
        <v>0</v>
      </c>
      <c r="G16" s="119">
        <v>0</v>
      </c>
      <c r="H16" s="121">
        <v>0</v>
      </c>
    </row>
    <row r="17" spans="1:8" ht="15.75">
      <c r="A17" s="302" t="s">
        <v>24</v>
      </c>
      <c r="B17" s="123" t="s">
        <v>40</v>
      </c>
      <c r="C17" s="124">
        <v>2</v>
      </c>
      <c r="D17" s="122" t="s">
        <v>86</v>
      </c>
      <c r="E17" s="125">
        <v>3068269</v>
      </c>
      <c r="F17" s="125">
        <v>1493111.83</v>
      </c>
      <c r="G17" s="122">
        <v>1575157.17</v>
      </c>
      <c r="H17" s="126">
        <v>5.307641789894004</v>
      </c>
    </row>
    <row r="18" spans="1:8" ht="15.75">
      <c r="A18" s="302" t="s">
        <v>26</v>
      </c>
      <c r="B18" s="123" t="s">
        <v>41</v>
      </c>
      <c r="C18" s="124">
        <v>0</v>
      </c>
      <c r="D18" s="122" t="s">
        <v>86</v>
      </c>
      <c r="E18" s="125">
        <v>0</v>
      </c>
      <c r="F18" s="125">
        <v>0</v>
      </c>
      <c r="G18" s="122">
        <v>0</v>
      </c>
      <c r="H18" s="126">
        <v>0</v>
      </c>
    </row>
    <row r="19" spans="1:8" ht="15.75">
      <c r="A19" s="302" t="s">
        <v>28</v>
      </c>
      <c r="B19" s="123" t="s">
        <v>42</v>
      </c>
      <c r="C19" s="124">
        <v>0</v>
      </c>
      <c r="D19" s="122" t="s">
        <v>86</v>
      </c>
      <c r="E19" s="125">
        <v>0</v>
      </c>
      <c r="F19" s="125">
        <v>0</v>
      </c>
      <c r="G19" s="122">
        <v>0</v>
      </c>
      <c r="H19" s="126">
        <v>0</v>
      </c>
    </row>
    <row r="20" spans="1:8" ht="15.75">
      <c r="A20" s="302" t="s">
        <v>30</v>
      </c>
      <c r="B20" s="123" t="s">
        <v>43</v>
      </c>
      <c r="C20" s="124">
        <v>11</v>
      </c>
      <c r="D20" s="122" t="s">
        <v>86</v>
      </c>
      <c r="E20" s="127">
        <v>34272658.39</v>
      </c>
      <c r="F20" s="127">
        <v>7967652.25</v>
      </c>
      <c r="G20" s="122">
        <v>26305006.14</v>
      </c>
      <c r="H20" s="126">
        <v>88.63721826062752</v>
      </c>
    </row>
    <row r="21" spans="1:8" ht="15.75">
      <c r="A21" s="302" t="s">
        <v>32</v>
      </c>
      <c r="B21" s="123" t="s">
        <v>44</v>
      </c>
      <c r="C21" s="124">
        <v>0</v>
      </c>
      <c r="D21" s="122" t="s">
        <v>86</v>
      </c>
      <c r="E21" s="128">
        <v>0</v>
      </c>
      <c r="F21" s="128">
        <v>0</v>
      </c>
      <c r="G21" s="122">
        <v>0</v>
      </c>
      <c r="H21" s="126">
        <v>0</v>
      </c>
    </row>
    <row r="22" spans="1:8" ht="16.5" thickBot="1">
      <c r="A22" s="306" t="s">
        <v>34</v>
      </c>
      <c r="B22" s="130" t="s">
        <v>45</v>
      </c>
      <c r="C22" s="131">
        <v>0</v>
      </c>
      <c r="D22" s="132" t="s">
        <v>86</v>
      </c>
      <c r="E22" s="133">
        <v>0</v>
      </c>
      <c r="F22" s="133">
        <v>0</v>
      </c>
      <c r="G22" s="132">
        <v>0</v>
      </c>
      <c r="H22" s="134">
        <v>0</v>
      </c>
    </row>
    <row r="23" spans="1:8" ht="16.5" thickTop="1">
      <c r="A23" s="307" t="s">
        <v>36</v>
      </c>
      <c r="B23" s="136" t="s">
        <v>47</v>
      </c>
      <c r="C23" s="137">
        <v>8</v>
      </c>
      <c r="D23" s="138" t="s">
        <v>86</v>
      </c>
      <c r="E23" s="139">
        <v>1266908.02</v>
      </c>
      <c r="F23" s="139">
        <v>1012906.98</v>
      </c>
      <c r="G23" s="140">
        <v>254001.04</v>
      </c>
      <c r="H23" s="14">
        <v>0.8558806449648061</v>
      </c>
    </row>
    <row r="24" spans="1:8" ht="15.75">
      <c r="A24" s="308" t="s">
        <v>46</v>
      </c>
      <c r="B24" s="142" t="s">
        <v>49</v>
      </c>
      <c r="C24" s="143">
        <v>13</v>
      </c>
      <c r="D24" s="144" t="s">
        <v>86</v>
      </c>
      <c r="E24" s="145">
        <v>69025.64</v>
      </c>
      <c r="F24" s="145">
        <v>52747.58</v>
      </c>
      <c r="G24" s="140">
        <v>16278.06</v>
      </c>
      <c r="H24" s="23">
        <v>0.054850470264120994</v>
      </c>
    </row>
    <row r="25" spans="1:8" ht="18" customHeight="1">
      <c r="A25" s="308" t="s">
        <v>48</v>
      </c>
      <c r="B25" s="142" t="s">
        <v>51</v>
      </c>
      <c r="C25" s="143">
        <v>656</v>
      </c>
      <c r="D25" s="144" t="s">
        <v>86</v>
      </c>
      <c r="E25" s="145">
        <v>1396098.72</v>
      </c>
      <c r="F25" s="145">
        <v>1339032.5</v>
      </c>
      <c r="G25" s="140">
        <v>57066.22</v>
      </c>
      <c r="H25" s="23">
        <v>0.1922900519592498</v>
      </c>
    </row>
    <row r="26" spans="1:8" ht="15.75">
      <c r="A26" s="308" t="s">
        <v>50</v>
      </c>
      <c r="B26" s="146" t="s">
        <v>53</v>
      </c>
      <c r="C26" s="143">
        <v>34</v>
      </c>
      <c r="D26" s="144" t="s">
        <v>86</v>
      </c>
      <c r="E26" s="145">
        <v>141079.04</v>
      </c>
      <c r="F26" s="145">
        <v>129730.55</v>
      </c>
      <c r="G26" s="140">
        <v>11348.49</v>
      </c>
      <c r="H26" s="23">
        <v>0.03823981563452124</v>
      </c>
    </row>
    <row r="27" spans="1:8" ht="15.75">
      <c r="A27" s="308" t="s">
        <v>52</v>
      </c>
      <c r="B27" s="142" t="s">
        <v>55</v>
      </c>
      <c r="C27" s="143">
        <v>350</v>
      </c>
      <c r="D27" s="144" t="s">
        <v>86</v>
      </c>
      <c r="E27" s="145">
        <v>2536683.31</v>
      </c>
      <c r="F27" s="145">
        <v>2010078.89</v>
      </c>
      <c r="G27" s="140">
        <v>526604.42</v>
      </c>
      <c r="H27" s="23">
        <v>1.7744436425572019</v>
      </c>
    </row>
    <row r="28" spans="1:8" ht="16.5" thickBot="1">
      <c r="A28" s="309" t="s">
        <v>54</v>
      </c>
      <c r="B28" s="148" t="s">
        <v>57</v>
      </c>
      <c r="C28" s="149">
        <v>9</v>
      </c>
      <c r="D28" s="150" t="s">
        <v>86</v>
      </c>
      <c r="E28" s="151">
        <v>321384.69</v>
      </c>
      <c r="F28" s="152">
        <v>162279.04</v>
      </c>
      <c r="G28" s="153">
        <v>159105.65</v>
      </c>
      <c r="H28" s="154">
        <v>0.5361216093427992</v>
      </c>
    </row>
    <row r="29" spans="1:8" ht="17.25" thickBot="1" thickTop="1">
      <c r="A29" s="310" t="s">
        <v>56</v>
      </c>
      <c r="B29" s="235" t="s">
        <v>59</v>
      </c>
      <c r="C29" s="236">
        <v>3501</v>
      </c>
      <c r="D29" s="237" t="s">
        <v>86</v>
      </c>
      <c r="E29" s="237">
        <v>5855532.38</v>
      </c>
      <c r="F29" s="237">
        <v>5135895.06</v>
      </c>
      <c r="G29" s="231">
        <v>719637.32</v>
      </c>
      <c r="H29" s="234">
        <v>2.4248863452777387</v>
      </c>
    </row>
    <row r="30" spans="1:8" ht="16.5" thickTop="1">
      <c r="A30" s="305" t="s">
        <v>5</v>
      </c>
      <c r="B30" s="156" t="s">
        <v>61</v>
      </c>
      <c r="C30" s="157">
        <v>1006</v>
      </c>
      <c r="D30" s="158" t="s">
        <v>86</v>
      </c>
      <c r="E30" s="159">
        <v>1747374.44</v>
      </c>
      <c r="F30" s="101">
        <v>1044888.17</v>
      </c>
      <c r="G30" s="102">
        <v>702486.27</v>
      </c>
      <c r="H30" s="160">
        <v>2.3670942522381826</v>
      </c>
    </row>
    <row r="31" spans="1:8" ht="15.75">
      <c r="A31" s="302" t="s">
        <v>7</v>
      </c>
      <c r="B31" s="161" t="s">
        <v>63</v>
      </c>
      <c r="C31" s="162">
        <v>2495</v>
      </c>
      <c r="D31" s="163" t="s">
        <v>86</v>
      </c>
      <c r="E31" s="164">
        <v>887418.08</v>
      </c>
      <c r="F31" s="106">
        <v>870267.03</v>
      </c>
      <c r="G31" s="102">
        <v>17151.050000000163</v>
      </c>
      <c r="H31" s="165">
        <v>0.057792093039555174</v>
      </c>
    </row>
    <row r="32" spans="1:8" ht="16.5" thickBot="1">
      <c r="A32" s="306" t="s">
        <v>24</v>
      </c>
      <c r="B32" s="166" t="s">
        <v>76</v>
      </c>
      <c r="C32" s="167">
        <v>0</v>
      </c>
      <c r="D32" s="168" t="s">
        <v>86</v>
      </c>
      <c r="E32" s="169">
        <v>3220739.86</v>
      </c>
      <c r="F32" s="170">
        <v>3220739.86</v>
      </c>
      <c r="G32" s="171">
        <v>0</v>
      </c>
      <c r="H32" s="172">
        <v>0</v>
      </c>
    </row>
    <row r="33" spans="1:8" ht="17.25" thickBot="1" thickTop="1">
      <c r="A33" s="311" t="s">
        <v>58</v>
      </c>
      <c r="B33" s="174" t="s">
        <v>65</v>
      </c>
      <c r="C33" s="175" t="s">
        <v>86</v>
      </c>
      <c r="D33" s="176" t="s">
        <v>86</v>
      </c>
      <c r="E33" s="177">
        <v>34520</v>
      </c>
      <c r="F33" s="178">
        <v>0</v>
      </c>
      <c r="G33" s="153">
        <v>34520</v>
      </c>
      <c r="H33" s="179">
        <v>0.11631842083869066</v>
      </c>
    </row>
    <row r="34" spans="1:8" ht="17.25" thickBot="1" thickTop="1">
      <c r="A34" s="520" t="s">
        <v>66</v>
      </c>
      <c r="B34" s="538"/>
      <c r="C34" s="77">
        <v>4584</v>
      </c>
      <c r="D34" s="180">
        <v>0</v>
      </c>
      <c r="E34" s="180">
        <v>48962159.19</v>
      </c>
      <c r="F34" s="180">
        <v>19303434.68</v>
      </c>
      <c r="G34" s="181">
        <v>29658724.509999998</v>
      </c>
      <c r="H34" s="182">
        <v>99.93789105136065</v>
      </c>
    </row>
    <row r="35" spans="1:8" ht="16.5" thickTop="1">
      <c r="A35" s="307" t="s">
        <v>64</v>
      </c>
      <c r="B35" s="183" t="s">
        <v>68</v>
      </c>
      <c r="C35" s="175" t="s">
        <v>86</v>
      </c>
      <c r="D35" s="138" t="s">
        <v>86</v>
      </c>
      <c r="E35" s="139">
        <v>229048.64</v>
      </c>
      <c r="F35" s="184">
        <v>210616.47</v>
      </c>
      <c r="G35" s="140">
        <v>18432.17</v>
      </c>
      <c r="H35" s="14">
        <v>0.06210894863934793</v>
      </c>
    </row>
    <row r="36" spans="1:8" ht="15.75">
      <c r="A36" s="312" t="s">
        <v>67</v>
      </c>
      <c r="B36" s="142" t="s">
        <v>70</v>
      </c>
      <c r="C36" s="186" t="s">
        <v>86</v>
      </c>
      <c r="D36" s="138" t="s">
        <v>86</v>
      </c>
      <c r="E36" s="145">
        <v>0</v>
      </c>
      <c r="F36" s="187">
        <v>0</v>
      </c>
      <c r="G36" s="140">
        <v>0</v>
      </c>
      <c r="H36" s="14">
        <v>0</v>
      </c>
    </row>
    <row r="37" spans="1:11" ht="16.5" thickBot="1">
      <c r="A37" s="311" t="s">
        <v>69</v>
      </c>
      <c r="B37" s="174" t="s">
        <v>72</v>
      </c>
      <c r="C37" s="186" t="s">
        <v>86</v>
      </c>
      <c r="D37" s="176" t="s">
        <v>86</v>
      </c>
      <c r="E37" s="177">
        <v>0</v>
      </c>
      <c r="F37" s="188">
        <v>0</v>
      </c>
      <c r="G37" s="140">
        <v>0</v>
      </c>
      <c r="H37" s="179">
        <v>0</v>
      </c>
      <c r="K37" s="313"/>
    </row>
    <row r="38" spans="1:8" ht="30" customHeight="1" thickBot="1" thickTop="1">
      <c r="A38" s="520" t="s">
        <v>73</v>
      </c>
      <c r="B38" s="538"/>
      <c r="C38" s="77" t="s">
        <v>86</v>
      </c>
      <c r="D38" s="180" t="s">
        <v>86</v>
      </c>
      <c r="E38" s="180">
        <v>49191207.83</v>
      </c>
      <c r="F38" s="180">
        <v>19514051.15</v>
      </c>
      <c r="G38" s="180">
        <v>29677156.68</v>
      </c>
      <c r="H38" s="182">
        <v>100</v>
      </c>
    </row>
    <row r="39" spans="3:8" ht="15" customHeight="1" thickTop="1">
      <c r="C39" s="314"/>
      <c r="D39" s="314"/>
      <c r="E39" s="314"/>
      <c r="F39" s="314"/>
      <c r="G39" s="314"/>
      <c r="H39" s="314"/>
    </row>
    <row r="40" spans="1:2" ht="15.75" hidden="1">
      <c r="A40" s="522"/>
      <c r="B40" s="522"/>
    </row>
    <row r="41" spans="1:2" ht="15.75" hidden="1">
      <c r="A41" s="522"/>
      <c r="B41" s="522"/>
    </row>
    <row r="42" ht="15.75">
      <c r="A42" s="5" t="s">
        <v>195</v>
      </c>
    </row>
    <row r="43" ht="15.75">
      <c r="A43" s="5" t="s">
        <v>196</v>
      </c>
    </row>
    <row r="44" ht="15.75">
      <c r="A44" s="5" t="s">
        <v>197</v>
      </c>
    </row>
  </sheetData>
  <sheetProtection insertColumns="0" insertRows="0"/>
  <mergeCells count="8">
    <mergeCell ref="A40:B40"/>
    <mergeCell ref="A41:B41"/>
    <mergeCell ref="A34:B34"/>
    <mergeCell ref="A38:B38"/>
    <mergeCell ref="A1:H1"/>
    <mergeCell ref="A3:B4"/>
    <mergeCell ref="C3:D3"/>
    <mergeCell ref="H3:H4"/>
  </mergeCells>
  <printOptions horizontalCentered="1"/>
  <pageMargins left="0.1968503937007874" right="0.1968503937007874" top="0.5118110236220472" bottom="0.1968503937007874" header="0.2755905511811024" footer="0.22"/>
  <pageSetup firstPageNumber="219" useFirstPageNumber="1" horizontalDpi="600" verticalDpi="600" orientation="landscape" paperSize="9" scale="83" r:id="rId1"/>
  <headerFooter alignWithMargins="0">
    <oddHeader>&amp;C&amp;"Calibri,Regular"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SheetLayoutView="95" workbookViewId="0" topLeftCell="A7">
      <selection activeCell="A26" sqref="A26:A28"/>
    </sheetView>
  </sheetViews>
  <sheetFormatPr defaultColWidth="9.140625" defaultRowHeight="12.75"/>
  <cols>
    <col min="1" max="1" width="4.8515625" style="244" customWidth="1"/>
    <col min="2" max="2" width="46.7109375" style="244" customWidth="1"/>
    <col min="3" max="5" width="21.140625" style="244" customWidth="1"/>
    <col min="6" max="6" width="11.421875" style="244" customWidth="1"/>
    <col min="7" max="7" width="13.7109375" style="244" customWidth="1"/>
    <col min="8" max="16384" width="9.140625" style="244" customWidth="1"/>
  </cols>
  <sheetData>
    <row r="1" spans="1:8" s="241" customFormat="1" ht="21">
      <c r="A1" s="531" t="s">
        <v>168</v>
      </c>
      <c r="B1" s="531"/>
      <c r="C1" s="531"/>
      <c r="D1" s="531"/>
      <c r="E1" s="531"/>
      <c r="F1" s="531"/>
      <c r="G1" s="531"/>
      <c r="H1" s="292"/>
    </row>
    <row r="2" ht="16.5" thickBot="1">
      <c r="G2" s="246" t="s">
        <v>169</v>
      </c>
    </row>
    <row r="3" spans="1:7" ht="25.5" customHeight="1" thickBot="1" thickTop="1">
      <c r="A3" s="544" t="s">
        <v>88</v>
      </c>
      <c r="B3" s="545"/>
      <c r="C3" s="503" t="s">
        <v>89</v>
      </c>
      <c r="D3" s="504"/>
      <c r="E3" s="505"/>
      <c r="F3" s="478" t="s">
        <v>192</v>
      </c>
      <c r="G3" s="485" t="s">
        <v>81</v>
      </c>
    </row>
    <row r="4" spans="1:7" ht="31.5" customHeight="1" thickBot="1">
      <c r="A4" s="546"/>
      <c r="B4" s="547"/>
      <c r="C4" s="30" t="s">
        <v>90</v>
      </c>
      <c r="D4" s="30" t="s">
        <v>91</v>
      </c>
      <c r="E4" s="190" t="s">
        <v>193</v>
      </c>
      <c r="F4" s="479"/>
      <c r="G4" s="494"/>
    </row>
    <row r="5" spans="1:7" s="290" customFormat="1" ht="17.25" customHeight="1" thickBot="1" thickTop="1">
      <c r="A5" s="540">
        <v>1</v>
      </c>
      <c r="B5" s="541"/>
      <c r="C5" s="278">
        <v>2</v>
      </c>
      <c r="D5" s="278">
        <v>3</v>
      </c>
      <c r="E5" s="279">
        <v>4</v>
      </c>
      <c r="F5" s="279">
        <v>5</v>
      </c>
      <c r="G5" s="280">
        <v>6</v>
      </c>
    </row>
    <row r="6" spans="1:7" s="290" customFormat="1" ht="18" customHeight="1" thickBot="1" thickTop="1">
      <c r="A6" s="282" t="s">
        <v>20</v>
      </c>
      <c r="B6" s="195" t="s">
        <v>92</v>
      </c>
      <c r="C6" s="196">
        <v>96141</v>
      </c>
      <c r="D6" s="196">
        <v>102278.04</v>
      </c>
      <c r="E6" s="196">
        <v>6137.039999999994</v>
      </c>
      <c r="F6" s="197">
        <v>106.38337441882236</v>
      </c>
      <c r="G6" s="198">
        <v>6.765977928557485</v>
      </c>
    </row>
    <row r="7" spans="1:7" ht="18" customHeight="1">
      <c r="A7" s="283" t="s">
        <v>93</v>
      </c>
      <c r="B7" s="199" t="s">
        <v>94</v>
      </c>
      <c r="C7" s="200">
        <v>26929</v>
      </c>
      <c r="D7" s="200">
        <v>29254.03</v>
      </c>
      <c r="E7" s="201">
        <v>2325.03</v>
      </c>
      <c r="F7" s="202">
        <v>108.6339262505106</v>
      </c>
      <c r="G7" s="203">
        <v>1.935235768121471</v>
      </c>
    </row>
    <row r="8" spans="1:7" ht="18" customHeight="1">
      <c r="A8" s="284" t="s">
        <v>95</v>
      </c>
      <c r="B8" s="204" t="s">
        <v>96</v>
      </c>
      <c r="C8" s="200">
        <v>0</v>
      </c>
      <c r="D8" s="200">
        <v>0</v>
      </c>
      <c r="E8" s="205">
        <v>0</v>
      </c>
      <c r="F8" s="206">
        <v>0</v>
      </c>
      <c r="G8" s="207">
        <v>0</v>
      </c>
    </row>
    <row r="9" spans="1:7" ht="18" customHeight="1">
      <c r="A9" s="284" t="s">
        <v>97</v>
      </c>
      <c r="B9" s="204" t="s">
        <v>98</v>
      </c>
      <c r="C9" s="200">
        <v>0</v>
      </c>
      <c r="D9" s="200">
        <v>0</v>
      </c>
      <c r="E9" s="208">
        <v>0</v>
      </c>
      <c r="F9" s="202">
        <v>0</v>
      </c>
      <c r="G9" s="209">
        <v>0</v>
      </c>
    </row>
    <row r="10" spans="1:7" ht="18" customHeight="1">
      <c r="A10" s="284" t="s">
        <v>99</v>
      </c>
      <c r="B10" s="204" t="s">
        <v>100</v>
      </c>
      <c r="C10" s="200">
        <v>68852</v>
      </c>
      <c r="D10" s="200">
        <v>72964.01</v>
      </c>
      <c r="E10" s="205">
        <v>4112.009999999995</v>
      </c>
      <c r="F10" s="205">
        <v>105.97224481496544</v>
      </c>
      <c r="G10" s="207">
        <v>4.826772992902949</v>
      </c>
    </row>
    <row r="11" spans="1:7" ht="18" customHeight="1" thickBot="1">
      <c r="A11" s="285" t="s">
        <v>101</v>
      </c>
      <c r="B11" s="210" t="s">
        <v>102</v>
      </c>
      <c r="C11" s="211">
        <v>360</v>
      </c>
      <c r="D11" s="211">
        <v>60</v>
      </c>
      <c r="E11" s="201">
        <v>-300</v>
      </c>
      <c r="F11" s="202">
        <v>16.666666666666664</v>
      </c>
      <c r="G11" s="203">
        <v>0.003969167533064273</v>
      </c>
    </row>
    <row r="12" spans="1:7" s="290" customFormat="1" ht="18.75" customHeight="1" thickBot="1">
      <c r="A12" s="286" t="s">
        <v>36</v>
      </c>
      <c r="B12" s="212" t="s">
        <v>103</v>
      </c>
      <c r="C12" s="213">
        <v>788739</v>
      </c>
      <c r="D12" s="213">
        <v>632769.13</v>
      </c>
      <c r="E12" s="213">
        <v>-155969.87</v>
      </c>
      <c r="F12" s="214">
        <v>80.22541423715575</v>
      </c>
      <c r="G12" s="215">
        <v>41.85944477868877</v>
      </c>
    </row>
    <row r="13" spans="1:7" ht="18" customHeight="1">
      <c r="A13" s="283" t="s">
        <v>93</v>
      </c>
      <c r="B13" s="199" t="s">
        <v>104</v>
      </c>
      <c r="C13" s="200">
        <v>265901</v>
      </c>
      <c r="D13" s="200">
        <v>354188.94</v>
      </c>
      <c r="E13" s="208">
        <v>88287.93999999994</v>
      </c>
      <c r="F13" s="208">
        <v>133.20331251104733</v>
      </c>
      <c r="G13" s="209">
        <v>23.430587353640828</v>
      </c>
    </row>
    <row r="14" spans="1:7" ht="18" customHeight="1">
      <c r="A14" s="284" t="s">
        <v>95</v>
      </c>
      <c r="B14" s="204" t="s">
        <v>105</v>
      </c>
      <c r="C14" s="216">
        <v>47313</v>
      </c>
      <c r="D14" s="216">
        <v>31473.86</v>
      </c>
      <c r="E14" s="208">
        <v>-15839.14</v>
      </c>
      <c r="F14" s="205">
        <v>66.52264705260711</v>
      </c>
      <c r="G14" s="207">
        <v>2.082083720870172</v>
      </c>
    </row>
    <row r="15" spans="1:7" ht="18" customHeight="1">
      <c r="A15" s="284" t="s">
        <v>97</v>
      </c>
      <c r="B15" s="204" t="s">
        <v>106</v>
      </c>
      <c r="C15" s="216">
        <v>0</v>
      </c>
      <c r="D15" s="216">
        <v>0</v>
      </c>
      <c r="E15" s="208">
        <v>0</v>
      </c>
      <c r="F15" s="205">
        <v>0</v>
      </c>
      <c r="G15" s="207">
        <v>0</v>
      </c>
    </row>
    <row r="16" spans="1:7" ht="18" customHeight="1" thickBot="1">
      <c r="A16" s="285" t="s">
        <v>99</v>
      </c>
      <c r="B16" s="210" t="s">
        <v>107</v>
      </c>
      <c r="C16" s="211">
        <v>475525</v>
      </c>
      <c r="D16" s="211">
        <v>247106.33</v>
      </c>
      <c r="E16" s="217">
        <v>-228418.67</v>
      </c>
      <c r="F16" s="202">
        <v>51.964950318069505</v>
      </c>
      <c r="G16" s="203">
        <v>16.34677370417777</v>
      </c>
    </row>
    <row r="17" spans="1:7" s="290" customFormat="1" ht="18" customHeight="1" thickBot="1">
      <c r="A17" s="286" t="s">
        <v>46</v>
      </c>
      <c r="B17" s="212" t="s">
        <v>108</v>
      </c>
      <c r="C17" s="213">
        <v>1260749</v>
      </c>
      <c r="D17" s="213">
        <v>776604.82</v>
      </c>
      <c r="E17" s="213">
        <v>-484144.18</v>
      </c>
      <c r="F17" s="214">
        <v>61.598686177819694</v>
      </c>
      <c r="G17" s="215">
        <v>51.374577292753735</v>
      </c>
    </row>
    <row r="18" spans="1:7" ht="18" customHeight="1">
      <c r="A18" s="283" t="s">
        <v>93</v>
      </c>
      <c r="B18" s="199" t="s">
        <v>109</v>
      </c>
      <c r="C18" s="200">
        <v>28749</v>
      </c>
      <c r="D18" s="200">
        <v>29158.8</v>
      </c>
      <c r="E18" s="208">
        <v>409.7999999999993</v>
      </c>
      <c r="F18" s="208">
        <v>101.42544088490033</v>
      </c>
      <c r="G18" s="209">
        <v>1.9289360377185758</v>
      </c>
    </row>
    <row r="19" spans="1:7" ht="18" customHeight="1">
      <c r="A19" s="284" t="s">
        <v>95</v>
      </c>
      <c r="B19" s="204" t="s">
        <v>110</v>
      </c>
      <c r="C19" s="216">
        <v>1232000</v>
      </c>
      <c r="D19" s="216">
        <v>747446.02</v>
      </c>
      <c r="E19" s="205">
        <v>-484553.98</v>
      </c>
      <c r="F19" s="205">
        <v>60.66931980519481</v>
      </c>
      <c r="G19" s="207">
        <v>49.44564125503516</v>
      </c>
    </row>
    <row r="20" spans="1:7" ht="18" customHeight="1" thickBot="1">
      <c r="A20" s="287" t="s">
        <v>97</v>
      </c>
      <c r="B20" s="218" t="s">
        <v>111</v>
      </c>
      <c r="C20" s="219">
        <v>0</v>
      </c>
      <c r="D20" s="219">
        <v>0</v>
      </c>
      <c r="E20" s="220">
        <v>0</v>
      </c>
      <c r="F20" s="291">
        <v>0</v>
      </c>
      <c r="G20" s="222">
        <v>0</v>
      </c>
    </row>
    <row r="21" spans="1:7" s="290" customFormat="1" ht="27.75" customHeight="1" thickBot="1" thickTop="1">
      <c r="A21" s="542" t="s">
        <v>112</v>
      </c>
      <c r="B21" s="543"/>
      <c r="C21" s="223">
        <v>2145629</v>
      </c>
      <c r="D21" s="223">
        <v>1511651.99</v>
      </c>
      <c r="E21" s="224">
        <v>-633977.01</v>
      </c>
      <c r="F21" s="224">
        <v>70.45262671226014</v>
      </c>
      <c r="G21" s="225">
        <v>100</v>
      </c>
    </row>
    <row r="22" ht="8.25" customHeight="1" thickTop="1"/>
    <row r="23" spans="1:2" ht="15.75" hidden="1">
      <c r="A23" s="522"/>
      <c r="B23" s="522"/>
    </row>
    <row r="24" spans="1:2" ht="15.75" hidden="1">
      <c r="A24" s="522"/>
      <c r="B24" s="522"/>
    </row>
    <row r="25" ht="42.75" customHeight="1" hidden="1"/>
    <row r="26" spans="1:7" ht="15.75">
      <c r="A26" s="5" t="s">
        <v>195</v>
      </c>
      <c r="G26" s="246"/>
    </row>
    <row r="27" ht="15.75">
      <c r="A27" s="5" t="s">
        <v>196</v>
      </c>
    </row>
    <row r="28" ht="15.75">
      <c r="A28" s="5" t="s">
        <v>197</v>
      </c>
    </row>
  </sheetData>
  <sheetProtection insertColumns="0" insertRows="0"/>
  <mergeCells count="9">
    <mergeCell ref="A1:G1"/>
    <mergeCell ref="A23:B23"/>
    <mergeCell ref="A24:B24"/>
    <mergeCell ref="G3:G4"/>
    <mergeCell ref="A5:B5"/>
    <mergeCell ref="A21:B21"/>
    <mergeCell ref="A3:B4"/>
    <mergeCell ref="C3:E3"/>
    <mergeCell ref="F3:F4"/>
  </mergeCells>
  <printOptions/>
  <pageMargins left="0.75" right="0.75" top="1" bottom="0.53" header="0.34" footer="0.5"/>
  <pageSetup firstPageNumber="220" useFirstPageNumber="1" horizontalDpi="600" verticalDpi="600" orientation="landscape" paperSize="9" scale="94" r:id="rId1"/>
  <headerFooter alignWithMargins="0">
    <oddHeader>&amp;C&amp;"Calibri,Regular"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workbookViewId="0" topLeftCell="A22">
      <selection activeCell="A42" sqref="A42:A44"/>
    </sheetView>
  </sheetViews>
  <sheetFormatPr defaultColWidth="9.140625" defaultRowHeight="12.75"/>
  <cols>
    <col min="1" max="1" width="5.00390625" style="15" customWidth="1"/>
    <col min="2" max="2" width="58.7109375" style="244" customWidth="1"/>
    <col min="3" max="3" width="12.28125" style="244" customWidth="1"/>
    <col min="4" max="4" width="13.421875" style="244" customWidth="1"/>
    <col min="5" max="5" width="19.140625" style="244" customWidth="1"/>
    <col min="6" max="7" width="19.00390625" style="244" customWidth="1"/>
    <col min="8" max="8" width="15.7109375" style="244" customWidth="1"/>
    <col min="9" max="10" width="9.140625" style="244" customWidth="1"/>
    <col min="11" max="11" width="14.421875" style="244" bestFit="1" customWidth="1"/>
    <col min="12" max="16384" width="9.140625" style="244" customWidth="1"/>
  </cols>
  <sheetData>
    <row r="1" spans="1:8" s="271" customFormat="1" ht="21">
      <c r="A1" s="531" t="s">
        <v>183</v>
      </c>
      <c r="B1" s="531"/>
      <c r="C1" s="531"/>
      <c r="D1" s="531"/>
      <c r="E1" s="531"/>
      <c r="F1" s="531"/>
      <c r="G1" s="531"/>
      <c r="H1" s="531"/>
    </row>
    <row r="2" ht="16.5" thickBot="1">
      <c r="H2" s="246" t="s">
        <v>170</v>
      </c>
    </row>
    <row r="3" spans="1:8" ht="17.25" customHeight="1" thickTop="1">
      <c r="A3" s="484" t="s">
        <v>14</v>
      </c>
      <c r="B3" s="485"/>
      <c r="C3" s="544" t="s">
        <v>77</v>
      </c>
      <c r="D3" s="548"/>
      <c r="E3" s="296" t="s">
        <v>78</v>
      </c>
      <c r="F3" s="296" t="s">
        <v>79</v>
      </c>
      <c r="G3" s="296" t="s">
        <v>80</v>
      </c>
      <c r="H3" s="549" t="s">
        <v>81</v>
      </c>
    </row>
    <row r="4" spans="1:8" ht="20.25" customHeight="1" thickBot="1">
      <c r="A4" s="486"/>
      <c r="B4" s="487"/>
      <c r="C4" s="297" t="s">
        <v>82</v>
      </c>
      <c r="D4" s="298" t="s">
        <v>83</v>
      </c>
      <c r="E4" s="299" t="s">
        <v>84</v>
      </c>
      <c r="F4" s="299" t="s">
        <v>84</v>
      </c>
      <c r="G4" s="299" t="s">
        <v>84</v>
      </c>
      <c r="H4" s="550"/>
    </row>
    <row r="5" spans="1:8" ht="16.5" customHeight="1" thickBot="1" thickTop="1">
      <c r="A5" s="300" t="s">
        <v>85</v>
      </c>
      <c r="B5" s="229" t="s">
        <v>21</v>
      </c>
      <c r="C5" s="230" t="s">
        <v>86</v>
      </c>
      <c r="D5" s="231">
        <v>0</v>
      </c>
      <c r="E5" s="231">
        <v>0</v>
      </c>
      <c r="F5" s="231">
        <v>0</v>
      </c>
      <c r="G5" s="231">
        <v>0</v>
      </c>
      <c r="H5" s="234">
        <v>0</v>
      </c>
    </row>
    <row r="6" spans="1:8" ht="15.75" customHeight="1" thickTop="1">
      <c r="A6" s="301" t="s">
        <v>5</v>
      </c>
      <c r="B6" s="99" t="s">
        <v>22</v>
      </c>
      <c r="C6" s="100" t="s">
        <v>86</v>
      </c>
      <c r="D6" s="273">
        <v>0</v>
      </c>
      <c r="E6" s="101">
        <v>0</v>
      </c>
      <c r="F6" s="101">
        <v>0</v>
      </c>
      <c r="G6" s="102">
        <v>0</v>
      </c>
      <c r="H6" s="103">
        <v>0</v>
      </c>
    </row>
    <row r="7" spans="1:8" ht="15.75" customHeight="1">
      <c r="A7" s="302" t="s">
        <v>7</v>
      </c>
      <c r="B7" s="99" t="s">
        <v>23</v>
      </c>
      <c r="C7" s="105" t="s">
        <v>86</v>
      </c>
      <c r="D7" s="274">
        <v>0</v>
      </c>
      <c r="E7" s="106">
        <v>0</v>
      </c>
      <c r="F7" s="106">
        <v>0</v>
      </c>
      <c r="G7" s="107">
        <v>0</v>
      </c>
      <c r="H7" s="108">
        <v>0</v>
      </c>
    </row>
    <row r="8" spans="1:8" ht="15.75" customHeight="1">
      <c r="A8" s="302" t="s">
        <v>24</v>
      </c>
      <c r="B8" s="109" t="s">
        <v>25</v>
      </c>
      <c r="C8" s="105" t="s">
        <v>86</v>
      </c>
      <c r="D8" s="275">
        <v>0</v>
      </c>
      <c r="E8" s="106">
        <v>0</v>
      </c>
      <c r="F8" s="106">
        <v>0</v>
      </c>
      <c r="G8" s="107">
        <v>0</v>
      </c>
      <c r="H8" s="108">
        <v>0</v>
      </c>
    </row>
    <row r="9" spans="1:8" ht="15.75" customHeight="1">
      <c r="A9" s="302" t="s">
        <v>26</v>
      </c>
      <c r="B9" s="109" t="s">
        <v>27</v>
      </c>
      <c r="C9" s="105" t="s">
        <v>86</v>
      </c>
      <c r="D9" s="274">
        <v>0</v>
      </c>
      <c r="E9" s="106">
        <v>0</v>
      </c>
      <c r="F9" s="106">
        <v>0</v>
      </c>
      <c r="G9" s="107">
        <v>0</v>
      </c>
      <c r="H9" s="108">
        <v>0</v>
      </c>
    </row>
    <row r="10" spans="1:8" ht="15.75" customHeight="1">
      <c r="A10" s="302" t="s">
        <v>28</v>
      </c>
      <c r="B10" s="109" t="s">
        <v>29</v>
      </c>
      <c r="C10" s="105" t="s">
        <v>86</v>
      </c>
      <c r="D10" s="275">
        <v>0</v>
      </c>
      <c r="E10" s="106">
        <v>0</v>
      </c>
      <c r="F10" s="106">
        <v>0</v>
      </c>
      <c r="G10" s="107">
        <v>0</v>
      </c>
      <c r="H10" s="108">
        <v>0</v>
      </c>
    </row>
    <row r="11" spans="1:8" ht="15.75" customHeight="1">
      <c r="A11" s="302" t="s">
        <v>30</v>
      </c>
      <c r="B11" s="109" t="s">
        <v>31</v>
      </c>
      <c r="C11" s="105" t="s">
        <v>86</v>
      </c>
      <c r="D11" s="274">
        <v>0</v>
      </c>
      <c r="E11" s="106">
        <v>0</v>
      </c>
      <c r="F11" s="106">
        <v>0</v>
      </c>
      <c r="G11" s="107">
        <v>0</v>
      </c>
      <c r="H11" s="108">
        <v>0</v>
      </c>
    </row>
    <row r="12" spans="1:8" ht="15.75" customHeight="1">
      <c r="A12" s="302" t="s">
        <v>32</v>
      </c>
      <c r="B12" s="109" t="s">
        <v>33</v>
      </c>
      <c r="C12" s="105" t="s">
        <v>86</v>
      </c>
      <c r="D12" s="275">
        <v>0</v>
      </c>
      <c r="E12" s="106">
        <v>0</v>
      </c>
      <c r="F12" s="106">
        <v>0</v>
      </c>
      <c r="G12" s="107">
        <v>0</v>
      </c>
      <c r="H12" s="108">
        <v>0</v>
      </c>
    </row>
    <row r="13" spans="1:8" ht="15.75" customHeight="1" thickBot="1">
      <c r="A13" s="303" t="s">
        <v>34</v>
      </c>
      <c r="B13" s="111" t="s">
        <v>35</v>
      </c>
      <c r="C13" s="112" t="s">
        <v>86</v>
      </c>
      <c r="D13" s="274">
        <v>0</v>
      </c>
      <c r="E13" s="113">
        <v>0</v>
      </c>
      <c r="F13" s="113">
        <v>0</v>
      </c>
      <c r="G13" s="114">
        <v>0</v>
      </c>
      <c r="H13" s="115">
        <v>0</v>
      </c>
    </row>
    <row r="14" spans="1:8" s="304" customFormat="1" ht="17.25" customHeight="1" thickBot="1" thickTop="1">
      <c r="A14" s="300" t="s">
        <v>20</v>
      </c>
      <c r="B14" s="232" t="s">
        <v>37</v>
      </c>
      <c r="C14" s="233">
        <v>6511</v>
      </c>
      <c r="D14" s="231" t="s">
        <v>86</v>
      </c>
      <c r="E14" s="231">
        <v>126088824.58</v>
      </c>
      <c r="F14" s="231">
        <v>70661182.3</v>
      </c>
      <c r="G14" s="231">
        <v>55427642.28</v>
      </c>
      <c r="H14" s="234">
        <v>97.5359347698433</v>
      </c>
    </row>
    <row r="15" spans="1:8" ht="16.5" thickTop="1">
      <c r="A15" s="305" t="s">
        <v>5</v>
      </c>
      <c r="B15" s="117" t="s">
        <v>38</v>
      </c>
      <c r="C15" s="118">
        <v>5736</v>
      </c>
      <c r="D15" s="119" t="s">
        <v>86</v>
      </c>
      <c r="E15" s="120">
        <v>110586069.61</v>
      </c>
      <c r="F15" s="120">
        <v>62204741.98</v>
      </c>
      <c r="G15" s="119">
        <v>48381327.63</v>
      </c>
      <c r="H15" s="121">
        <v>85.13654598476089</v>
      </c>
    </row>
    <row r="16" spans="1:8" ht="15.75">
      <c r="A16" s="302" t="s">
        <v>7</v>
      </c>
      <c r="B16" s="99" t="s">
        <v>39</v>
      </c>
      <c r="C16" s="118">
        <v>767</v>
      </c>
      <c r="D16" s="122" t="s">
        <v>86</v>
      </c>
      <c r="E16" s="120">
        <v>13502385.89</v>
      </c>
      <c r="F16" s="120">
        <v>6928374.2</v>
      </c>
      <c r="G16" s="119">
        <v>6574011.69</v>
      </c>
      <c r="H16" s="121">
        <v>11.568278010688411</v>
      </c>
    </row>
    <row r="17" spans="1:8" ht="15.75">
      <c r="A17" s="302" t="s">
        <v>24</v>
      </c>
      <c r="B17" s="123" t="s">
        <v>40</v>
      </c>
      <c r="C17" s="124">
        <v>3</v>
      </c>
      <c r="D17" s="122" t="s">
        <v>86</v>
      </c>
      <c r="E17" s="125">
        <v>221515.19</v>
      </c>
      <c r="F17" s="125">
        <v>198911.54</v>
      </c>
      <c r="G17" s="122">
        <v>22603.65</v>
      </c>
      <c r="H17" s="126">
        <v>0.03977560728315301</v>
      </c>
    </row>
    <row r="18" spans="1:8" ht="15.75">
      <c r="A18" s="302" t="s">
        <v>26</v>
      </c>
      <c r="B18" s="123" t="s">
        <v>41</v>
      </c>
      <c r="C18" s="124">
        <v>0</v>
      </c>
      <c r="D18" s="122" t="s">
        <v>86</v>
      </c>
      <c r="E18" s="125">
        <v>0</v>
      </c>
      <c r="F18" s="125">
        <v>0</v>
      </c>
      <c r="G18" s="122">
        <v>0</v>
      </c>
      <c r="H18" s="126">
        <v>0</v>
      </c>
    </row>
    <row r="19" spans="1:8" ht="15.75">
      <c r="A19" s="302" t="s">
        <v>28</v>
      </c>
      <c r="B19" s="123" t="s">
        <v>42</v>
      </c>
      <c r="C19" s="124">
        <v>0</v>
      </c>
      <c r="D19" s="122" t="s">
        <v>86</v>
      </c>
      <c r="E19" s="125">
        <v>0</v>
      </c>
      <c r="F19" s="125">
        <v>0</v>
      </c>
      <c r="G19" s="122">
        <v>0</v>
      </c>
      <c r="H19" s="126">
        <v>0</v>
      </c>
    </row>
    <row r="20" spans="1:8" ht="15.75">
      <c r="A20" s="302" t="s">
        <v>30</v>
      </c>
      <c r="B20" s="123" t="s">
        <v>43</v>
      </c>
      <c r="C20" s="124">
        <v>0</v>
      </c>
      <c r="D20" s="122" t="s">
        <v>86</v>
      </c>
      <c r="E20" s="127">
        <v>0</v>
      </c>
      <c r="F20" s="127">
        <v>0</v>
      </c>
      <c r="G20" s="122">
        <v>0</v>
      </c>
      <c r="H20" s="126">
        <v>0</v>
      </c>
    </row>
    <row r="21" spans="1:8" ht="15.75">
      <c r="A21" s="302" t="s">
        <v>32</v>
      </c>
      <c r="B21" s="123" t="s">
        <v>44</v>
      </c>
      <c r="C21" s="124">
        <v>0</v>
      </c>
      <c r="D21" s="122" t="s">
        <v>86</v>
      </c>
      <c r="E21" s="128">
        <v>0</v>
      </c>
      <c r="F21" s="128">
        <v>0</v>
      </c>
      <c r="G21" s="122">
        <v>0</v>
      </c>
      <c r="H21" s="126">
        <v>0</v>
      </c>
    </row>
    <row r="22" spans="1:8" ht="16.5" thickBot="1">
      <c r="A22" s="306" t="s">
        <v>34</v>
      </c>
      <c r="B22" s="130" t="s">
        <v>45</v>
      </c>
      <c r="C22" s="131">
        <v>5</v>
      </c>
      <c r="D22" s="132" t="s">
        <v>86</v>
      </c>
      <c r="E22" s="133">
        <v>1778853.89</v>
      </c>
      <c r="F22" s="133">
        <v>1329154.58</v>
      </c>
      <c r="G22" s="132">
        <v>449699.31</v>
      </c>
      <c r="H22" s="134">
        <v>0.7913351671108375</v>
      </c>
    </row>
    <row r="23" spans="1:8" ht="16.5" thickTop="1">
      <c r="A23" s="307" t="s">
        <v>36</v>
      </c>
      <c r="B23" s="136" t="s">
        <v>47</v>
      </c>
      <c r="C23" s="137">
        <v>81</v>
      </c>
      <c r="D23" s="138" t="s">
        <v>86</v>
      </c>
      <c r="E23" s="139">
        <v>2004386.22</v>
      </c>
      <c r="F23" s="139">
        <v>1115273.72</v>
      </c>
      <c r="G23" s="140">
        <v>889112.5</v>
      </c>
      <c r="H23" s="14">
        <v>1.5645698650679156</v>
      </c>
    </row>
    <row r="24" spans="1:8" ht="15.75">
      <c r="A24" s="308" t="s">
        <v>46</v>
      </c>
      <c r="B24" s="142" t="s">
        <v>49</v>
      </c>
      <c r="C24" s="143">
        <v>6</v>
      </c>
      <c r="D24" s="144" t="s">
        <v>86</v>
      </c>
      <c r="E24" s="145">
        <v>86878.72</v>
      </c>
      <c r="F24" s="145">
        <v>51753.95</v>
      </c>
      <c r="G24" s="140">
        <v>35124.77</v>
      </c>
      <c r="H24" s="23">
        <v>0.06180900241470182</v>
      </c>
    </row>
    <row r="25" spans="1:8" ht="18" customHeight="1">
      <c r="A25" s="308" t="s">
        <v>48</v>
      </c>
      <c r="B25" s="142" t="s">
        <v>51</v>
      </c>
      <c r="C25" s="143">
        <v>265</v>
      </c>
      <c r="D25" s="144" t="s">
        <v>86</v>
      </c>
      <c r="E25" s="145">
        <v>609608.14</v>
      </c>
      <c r="F25" s="145">
        <v>477899.54</v>
      </c>
      <c r="G25" s="140">
        <v>131708.6</v>
      </c>
      <c r="H25" s="23">
        <v>0.23176741585601837</v>
      </c>
    </row>
    <row r="26" spans="1:8" ht="15.75">
      <c r="A26" s="308" t="s">
        <v>50</v>
      </c>
      <c r="B26" s="146" t="s">
        <v>53</v>
      </c>
      <c r="C26" s="143"/>
      <c r="D26" s="144" t="s">
        <v>86</v>
      </c>
      <c r="E26" s="145">
        <v>0</v>
      </c>
      <c r="F26" s="145">
        <v>0</v>
      </c>
      <c r="G26" s="140">
        <v>0</v>
      </c>
      <c r="H26" s="23">
        <v>0</v>
      </c>
    </row>
    <row r="27" spans="1:8" ht="15.75">
      <c r="A27" s="308" t="s">
        <v>52</v>
      </c>
      <c r="B27" s="142" t="s">
        <v>55</v>
      </c>
      <c r="C27" s="143">
        <v>5</v>
      </c>
      <c r="D27" s="144" t="s">
        <v>86</v>
      </c>
      <c r="E27" s="145">
        <v>793227.93</v>
      </c>
      <c r="F27" s="145">
        <v>633879.97</v>
      </c>
      <c r="G27" s="140">
        <v>159347.96</v>
      </c>
      <c r="H27" s="23">
        <v>0.28040435409022785</v>
      </c>
    </row>
    <row r="28" spans="1:8" ht="16.5" thickBot="1">
      <c r="A28" s="309" t="s">
        <v>54</v>
      </c>
      <c r="B28" s="148" t="s">
        <v>57</v>
      </c>
      <c r="C28" s="149"/>
      <c r="D28" s="150" t="s">
        <v>86</v>
      </c>
      <c r="E28" s="151">
        <v>0</v>
      </c>
      <c r="F28" s="152">
        <v>0</v>
      </c>
      <c r="G28" s="153">
        <v>0</v>
      </c>
      <c r="H28" s="154">
        <v>0</v>
      </c>
    </row>
    <row r="29" spans="1:8" ht="17.25" thickBot="1" thickTop="1">
      <c r="A29" s="310" t="s">
        <v>56</v>
      </c>
      <c r="B29" s="235" t="s">
        <v>59</v>
      </c>
      <c r="C29" s="236">
        <v>1607</v>
      </c>
      <c r="D29" s="237" t="s">
        <v>86</v>
      </c>
      <c r="E29" s="237">
        <v>506943.56</v>
      </c>
      <c r="F29" s="237">
        <v>490440.51</v>
      </c>
      <c r="G29" s="231">
        <v>16503.05</v>
      </c>
      <c r="H29" s="234">
        <v>0.029040391077292296</v>
      </c>
    </row>
    <row r="30" spans="1:8" ht="16.5" thickTop="1">
      <c r="A30" s="305" t="s">
        <v>5</v>
      </c>
      <c r="B30" s="156" t="s">
        <v>61</v>
      </c>
      <c r="C30" s="157">
        <v>20</v>
      </c>
      <c r="D30" s="158" t="s">
        <v>86</v>
      </c>
      <c r="E30" s="159">
        <v>81949.24</v>
      </c>
      <c r="F30" s="101">
        <v>65446.19</v>
      </c>
      <c r="G30" s="102">
        <v>16503.05</v>
      </c>
      <c r="H30" s="160">
        <v>0.02904039107729232</v>
      </c>
    </row>
    <row r="31" spans="1:8" ht="15.75">
      <c r="A31" s="302" t="s">
        <v>7</v>
      </c>
      <c r="B31" s="161" t="s">
        <v>63</v>
      </c>
      <c r="C31" s="162">
        <v>1587</v>
      </c>
      <c r="D31" s="163" t="s">
        <v>86</v>
      </c>
      <c r="E31" s="164">
        <v>424994.32</v>
      </c>
      <c r="F31" s="106">
        <v>424994.32</v>
      </c>
      <c r="G31" s="102">
        <v>0</v>
      </c>
      <c r="H31" s="165">
        <v>0</v>
      </c>
    </row>
    <row r="32" spans="1:8" ht="16.5" thickBot="1">
      <c r="A32" s="306" t="s">
        <v>24</v>
      </c>
      <c r="B32" s="166" t="s">
        <v>76</v>
      </c>
      <c r="C32" s="167"/>
      <c r="D32" s="168" t="s">
        <v>86</v>
      </c>
      <c r="E32" s="169">
        <v>0</v>
      </c>
      <c r="F32" s="170">
        <v>0</v>
      </c>
      <c r="G32" s="171">
        <v>0</v>
      </c>
      <c r="H32" s="172">
        <v>0</v>
      </c>
    </row>
    <row r="33" spans="1:8" ht="17.25" thickBot="1" thickTop="1">
      <c r="A33" s="311" t="s">
        <v>58</v>
      </c>
      <c r="B33" s="174" t="s">
        <v>65</v>
      </c>
      <c r="C33" s="175" t="s">
        <v>86</v>
      </c>
      <c r="D33" s="176" t="s">
        <v>86</v>
      </c>
      <c r="E33" s="177">
        <v>157391.23</v>
      </c>
      <c r="F33" s="178"/>
      <c r="G33" s="153">
        <v>157391.23</v>
      </c>
      <c r="H33" s="179">
        <v>0.2769610993929039</v>
      </c>
    </row>
    <row r="34" spans="1:8" ht="17.25" thickBot="1" thickTop="1">
      <c r="A34" s="520" t="s">
        <v>66</v>
      </c>
      <c r="B34" s="538"/>
      <c r="C34" s="77">
        <v>8475</v>
      </c>
      <c r="D34" s="180">
        <v>0</v>
      </c>
      <c r="E34" s="180">
        <v>130247260.38</v>
      </c>
      <c r="F34" s="180">
        <v>73430429.99</v>
      </c>
      <c r="G34" s="181">
        <v>56816830.39</v>
      </c>
      <c r="H34" s="182">
        <v>99.98048689774235</v>
      </c>
    </row>
    <row r="35" spans="1:8" ht="16.5" thickTop="1">
      <c r="A35" s="307" t="s">
        <v>64</v>
      </c>
      <c r="B35" s="183" t="s">
        <v>68</v>
      </c>
      <c r="C35" s="175" t="s">
        <v>86</v>
      </c>
      <c r="D35" s="138" t="s">
        <v>86</v>
      </c>
      <c r="E35" s="139">
        <v>306031.16</v>
      </c>
      <c r="F35" s="184">
        <v>294942.27</v>
      </c>
      <c r="G35" s="140">
        <v>11088.89</v>
      </c>
      <c r="H35" s="14">
        <v>0.01951310225764781</v>
      </c>
    </row>
    <row r="36" spans="1:8" ht="15.75">
      <c r="A36" s="312" t="s">
        <v>67</v>
      </c>
      <c r="B36" s="142" t="s">
        <v>70</v>
      </c>
      <c r="C36" s="186" t="s">
        <v>86</v>
      </c>
      <c r="D36" s="138" t="s">
        <v>86</v>
      </c>
      <c r="E36" s="145">
        <v>0</v>
      </c>
      <c r="F36" s="187">
        <v>0</v>
      </c>
      <c r="G36" s="140">
        <v>0</v>
      </c>
      <c r="H36" s="14">
        <v>0</v>
      </c>
    </row>
    <row r="37" spans="1:11" ht="16.5" thickBot="1">
      <c r="A37" s="311" t="s">
        <v>69</v>
      </c>
      <c r="B37" s="174" t="s">
        <v>72</v>
      </c>
      <c r="C37" s="186" t="s">
        <v>86</v>
      </c>
      <c r="D37" s="176" t="s">
        <v>86</v>
      </c>
      <c r="E37" s="177">
        <v>0</v>
      </c>
      <c r="F37" s="188">
        <v>0</v>
      </c>
      <c r="G37" s="140">
        <v>0</v>
      </c>
      <c r="H37" s="179">
        <v>0</v>
      </c>
      <c r="K37" s="313"/>
    </row>
    <row r="38" spans="1:8" ht="30" customHeight="1" thickBot="1" thickTop="1">
      <c r="A38" s="520" t="s">
        <v>73</v>
      </c>
      <c r="B38" s="538"/>
      <c r="C38" s="77" t="s">
        <v>86</v>
      </c>
      <c r="D38" s="180" t="s">
        <v>86</v>
      </c>
      <c r="E38" s="180">
        <v>130553291.53999999</v>
      </c>
      <c r="F38" s="180">
        <v>73725372.25999999</v>
      </c>
      <c r="G38" s="180">
        <v>56827919.28</v>
      </c>
      <c r="H38" s="182">
        <v>100</v>
      </c>
    </row>
    <row r="39" spans="3:8" ht="9.75" customHeight="1" thickTop="1">
      <c r="C39" s="314"/>
      <c r="D39" s="314"/>
      <c r="E39" s="314"/>
      <c r="F39" s="314"/>
      <c r="G39" s="314"/>
      <c r="H39" s="314"/>
    </row>
    <row r="40" spans="1:2" ht="15.75" hidden="1">
      <c r="A40" s="522"/>
      <c r="B40" s="522"/>
    </row>
    <row r="41" spans="1:2" ht="15.75" hidden="1">
      <c r="A41" s="522"/>
      <c r="B41" s="522"/>
    </row>
    <row r="42" ht="15.75">
      <c r="A42" s="5" t="s">
        <v>195</v>
      </c>
    </row>
    <row r="43" ht="15.75">
      <c r="A43" s="5" t="s">
        <v>196</v>
      </c>
    </row>
    <row r="44" ht="15.75">
      <c r="A44" s="5" t="s">
        <v>197</v>
      </c>
    </row>
  </sheetData>
  <sheetProtection insertColumns="0" insertRows="0"/>
  <mergeCells count="8">
    <mergeCell ref="A40:B40"/>
    <mergeCell ref="A41:B41"/>
    <mergeCell ref="A34:B34"/>
    <mergeCell ref="A38:B38"/>
    <mergeCell ref="A1:H1"/>
    <mergeCell ref="A3:B4"/>
    <mergeCell ref="C3:D3"/>
    <mergeCell ref="H3:H4"/>
  </mergeCells>
  <printOptions horizontalCentered="1"/>
  <pageMargins left="0.1968503937007874" right="0.1968503937007874" top="0.5118110236220472" bottom="0.1968503937007874" header="0.2755905511811024" footer="0.22"/>
  <pageSetup firstPageNumber="221" useFirstPageNumber="1" horizontalDpi="600" verticalDpi="600" orientation="landscape" paperSize="9" scale="83" r:id="rId1"/>
  <headerFooter alignWithMargins="0">
    <oddHeader>&amp;C&amp;"Calibri,Regular"&amp;P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SheetLayoutView="95" workbookViewId="0" topLeftCell="A10">
      <selection activeCell="A26" sqref="A26:A28"/>
    </sheetView>
  </sheetViews>
  <sheetFormatPr defaultColWidth="9.140625" defaultRowHeight="12.75"/>
  <cols>
    <col min="1" max="1" width="4.8515625" style="15" customWidth="1"/>
    <col min="2" max="2" width="46.7109375" style="244" customWidth="1"/>
    <col min="3" max="5" width="21.140625" style="244" customWidth="1"/>
    <col min="6" max="6" width="11.421875" style="244" customWidth="1"/>
    <col min="7" max="7" width="13.7109375" style="244" customWidth="1"/>
    <col min="8" max="16384" width="9.140625" style="244" customWidth="1"/>
  </cols>
  <sheetData>
    <row r="1" spans="1:8" s="241" customFormat="1" ht="21">
      <c r="A1" s="531" t="s">
        <v>171</v>
      </c>
      <c r="B1" s="531"/>
      <c r="C1" s="531"/>
      <c r="D1" s="531"/>
      <c r="E1" s="531"/>
      <c r="F1" s="531"/>
      <c r="G1" s="531"/>
      <c r="H1" s="292"/>
    </row>
    <row r="2" ht="16.5" thickBot="1">
      <c r="G2" s="246" t="s">
        <v>172</v>
      </c>
    </row>
    <row r="3" spans="1:7" ht="25.5" customHeight="1" thickBot="1" thickTop="1">
      <c r="A3" s="544" t="s">
        <v>88</v>
      </c>
      <c r="B3" s="545"/>
      <c r="C3" s="503" t="s">
        <v>89</v>
      </c>
      <c r="D3" s="504"/>
      <c r="E3" s="505"/>
      <c r="F3" s="478" t="s">
        <v>192</v>
      </c>
      <c r="G3" s="485" t="s">
        <v>81</v>
      </c>
    </row>
    <row r="4" spans="1:7" ht="31.5" customHeight="1" thickBot="1">
      <c r="A4" s="546"/>
      <c r="B4" s="547"/>
      <c r="C4" s="30" t="s">
        <v>90</v>
      </c>
      <c r="D4" s="30" t="s">
        <v>91</v>
      </c>
      <c r="E4" s="190" t="s">
        <v>193</v>
      </c>
      <c r="F4" s="479"/>
      <c r="G4" s="494"/>
    </row>
    <row r="5" spans="1:7" s="290" customFormat="1" ht="17.25" customHeight="1" thickBot="1" thickTop="1">
      <c r="A5" s="540">
        <v>1</v>
      </c>
      <c r="B5" s="541"/>
      <c r="C5" s="278">
        <v>2</v>
      </c>
      <c r="D5" s="278">
        <v>3</v>
      </c>
      <c r="E5" s="279">
        <v>4</v>
      </c>
      <c r="F5" s="279">
        <v>5</v>
      </c>
      <c r="G5" s="280">
        <v>6</v>
      </c>
    </row>
    <row r="6" spans="1:7" s="290" customFormat="1" ht="18" customHeight="1" thickBot="1" thickTop="1">
      <c r="A6" s="293" t="s">
        <v>20</v>
      </c>
      <c r="B6" s="195" t="s">
        <v>92</v>
      </c>
      <c r="C6" s="196">
        <v>1636</v>
      </c>
      <c r="D6" s="196">
        <v>3555.6</v>
      </c>
      <c r="E6" s="196">
        <v>1919.6</v>
      </c>
      <c r="F6" s="197">
        <v>217.33496332518337</v>
      </c>
      <c r="G6" s="198">
        <v>0.05558567575395487</v>
      </c>
    </row>
    <row r="7" spans="1:7" ht="18" customHeight="1">
      <c r="A7" s="247" t="s">
        <v>93</v>
      </c>
      <c r="B7" s="199" t="s">
        <v>94</v>
      </c>
      <c r="C7" s="200">
        <v>0</v>
      </c>
      <c r="D7" s="200">
        <v>0</v>
      </c>
      <c r="E7" s="201">
        <v>0</v>
      </c>
      <c r="F7" s="202">
        <v>0</v>
      </c>
      <c r="G7" s="203">
        <v>0</v>
      </c>
    </row>
    <row r="8" spans="1:7" ht="18" customHeight="1">
      <c r="A8" s="249" t="s">
        <v>95</v>
      </c>
      <c r="B8" s="204" t="s">
        <v>96</v>
      </c>
      <c r="C8" s="200">
        <v>0</v>
      </c>
      <c r="D8" s="200">
        <v>0</v>
      </c>
      <c r="E8" s="205">
        <v>0</v>
      </c>
      <c r="F8" s="206">
        <v>0</v>
      </c>
      <c r="G8" s="207">
        <v>0</v>
      </c>
    </row>
    <row r="9" spans="1:7" ht="18" customHeight="1">
      <c r="A9" s="249" t="s">
        <v>97</v>
      </c>
      <c r="B9" s="204" t="s">
        <v>98</v>
      </c>
      <c r="C9" s="200">
        <v>0</v>
      </c>
      <c r="D9" s="200">
        <v>0</v>
      </c>
      <c r="E9" s="208">
        <v>0</v>
      </c>
      <c r="F9" s="202">
        <v>0</v>
      </c>
      <c r="G9" s="209">
        <v>0</v>
      </c>
    </row>
    <row r="10" spans="1:7" ht="18" customHeight="1">
      <c r="A10" s="249" t="s">
        <v>99</v>
      </c>
      <c r="B10" s="204" t="s">
        <v>100</v>
      </c>
      <c r="C10" s="200">
        <v>1636</v>
      </c>
      <c r="D10" s="200">
        <v>3555.6</v>
      </c>
      <c r="E10" s="205">
        <v>1919.6</v>
      </c>
      <c r="F10" s="205">
        <v>217.33496332518337</v>
      </c>
      <c r="G10" s="207">
        <v>0.05558567575395487</v>
      </c>
    </row>
    <row r="11" spans="1:7" ht="18" customHeight="1" thickBot="1">
      <c r="A11" s="251" t="s">
        <v>101</v>
      </c>
      <c r="B11" s="210" t="s">
        <v>102</v>
      </c>
      <c r="C11" s="211">
        <v>0</v>
      </c>
      <c r="D11" s="211">
        <v>0</v>
      </c>
      <c r="E11" s="201">
        <v>0</v>
      </c>
      <c r="F11" s="202">
        <v>0</v>
      </c>
      <c r="G11" s="203">
        <v>0</v>
      </c>
    </row>
    <row r="12" spans="1:7" s="290" customFormat="1" ht="18.75" customHeight="1" thickBot="1">
      <c r="A12" s="294" t="s">
        <v>36</v>
      </c>
      <c r="B12" s="212" t="s">
        <v>103</v>
      </c>
      <c r="C12" s="213">
        <v>5524493</v>
      </c>
      <c r="D12" s="213">
        <v>5986126.39</v>
      </c>
      <c r="E12" s="213">
        <v>461633.39</v>
      </c>
      <c r="F12" s="214">
        <v>108.35612227221574</v>
      </c>
      <c r="G12" s="215">
        <v>93.58276536638891</v>
      </c>
    </row>
    <row r="13" spans="1:7" ht="18" customHeight="1">
      <c r="A13" s="247" t="s">
        <v>93</v>
      </c>
      <c r="B13" s="199" t="s">
        <v>104</v>
      </c>
      <c r="C13" s="200">
        <v>5449748</v>
      </c>
      <c r="D13" s="200">
        <v>5899573.77</v>
      </c>
      <c r="E13" s="208">
        <v>449825.77</v>
      </c>
      <c r="F13" s="208">
        <v>108.25406550908407</v>
      </c>
      <c r="G13" s="209">
        <v>92.22966437893946</v>
      </c>
    </row>
    <row r="14" spans="1:7" ht="18" customHeight="1">
      <c r="A14" s="249" t="s">
        <v>95</v>
      </c>
      <c r="B14" s="204" t="s">
        <v>105</v>
      </c>
      <c r="C14" s="216">
        <v>74745</v>
      </c>
      <c r="D14" s="216">
        <v>86552.62</v>
      </c>
      <c r="E14" s="208">
        <v>11807.62</v>
      </c>
      <c r="F14" s="205">
        <v>115.7972038263429</v>
      </c>
      <c r="G14" s="207">
        <v>1.3531009874494515</v>
      </c>
    </row>
    <row r="15" spans="1:7" ht="18" customHeight="1">
      <c r="A15" s="249" t="s">
        <v>97</v>
      </c>
      <c r="B15" s="204" t="s">
        <v>106</v>
      </c>
      <c r="C15" s="216">
        <v>0</v>
      </c>
      <c r="D15" s="216">
        <v>0</v>
      </c>
      <c r="E15" s="208">
        <v>0</v>
      </c>
      <c r="F15" s="205">
        <v>0</v>
      </c>
      <c r="G15" s="207">
        <v>0</v>
      </c>
    </row>
    <row r="16" spans="1:7" ht="18" customHeight="1" thickBot="1">
      <c r="A16" s="251" t="s">
        <v>99</v>
      </c>
      <c r="B16" s="210" t="s">
        <v>107</v>
      </c>
      <c r="C16" s="211">
        <v>0</v>
      </c>
      <c r="D16" s="211">
        <v>0</v>
      </c>
      <c r="E16" s="217">
        <v>0</v>
      </c>
      <c r="F16" s="202">
        <v>0</v>
      </c>
      <c r="G16" s="203">
        <v>0</v>
      </c>
    </row>
    <row r="17" spans="1:7" s="290" customFormat="1" ht="18" customHeight="1" thickBot="1">
      <c r="A17" s="294" t="s">
        <v>46</v>
      </c>
      <c r="B17" s="212" t="s">
        <v>108</v>
      </c>
      <c r="C17" s="213">
        <v>444586</v>
      </c>
      <c r="D17" s="213">
        <v>406930</v>
      </c>
      <c r="E17" s="213">
        <v>-37656</v>
      </c>
      <c r="F17" s="214">
        <v>91.53009766389405</v>
      </c>
      <c r="G17" s="215">
        <v>6.361648957857143</v>
      </c>
    </row>
    <row r="18" spans="1:7" ht="18" customHeight="1">
      <c r="A18" s="247" t="s">
        <v>93</v>
      </c>
      <c r="B18" s="199" t="s">
        <v>109</v>
      </c>
      <c r="C18" s="200">
        <v>0</v>
      </c>
      <c r="D18" s="200">
        <v>0</v>
      </c>
      <c r="E18" s="208">
        <v>0</v>
      </c>
      <c r="F18" s="208">
        <v>0</v>
      </c>
      <c r="G18" s="209">
        <v>0</v>
      </c>
    </row>
    <row r="19" spans="1:7" ht="18" customHeight="1">
      <c r="A19" s="249" t="s">
        <v>95</v>
      </c>
      <c r="B19" s="204" t="s">
        <v>110</v>
      </c>
      <c r="C19" s="216">
        <v>444586</v>
      </c>
      <c r="D19" s="216">
        <v>406930</v>
      </c>
      <c r="E19" s="205">
        <v>-37656</v>
      </c>
      <c r="F19" s="205">
        <v>91.53009766389405</v>
      </c>
      <c r="G19" s="207">
        <v>6.361648957857143</v>
      </c>
    </row>
    <row r="20" spans="1:7" ht="18" customHeight="1" thickBot="1">
      <c r="A20" s="295" t="s">
        <v>97</v>
      </c>
      <c r="B20" s="218" t="s">
        <v>111</v>
      </c>
      <c r="C20" s="219">
        <v>0</v>
      </c>
      <c r="D20" s="219">
        <v>0</v>
      </c>
      <c r="E20" s="220">
        <v>0</v>
      </c>
      <c r="F20" s="291">
        <v>0</v>
      </c>
      <c r="G20" s="222">
        <v>0</v>
      </c>
    </row>
    <row r="21" spans="1:7" s="290" customFormat="1" ht="27.75" customHeight="1" thickBot="1" thickTop="1">
      <c r="A21" s="542" t="s">
        <v>112</v>
      </c>
      <c r="B21" s="543"/>
      <c r="C21" s="223">
        <v>5970715</v>
      </c>
      <c r="D21" s="223">
        <v>6396611.989999999</v>
      </c>
      <c r="E21" s="224">
        <v>425896.9899999993</v>
      </c>
      <c r="F21" s="224">
        <v>107.13309863224086</v>
      </c>
      <c r="G21" s="225">
        <v>100</v>
      </c>
    </row>
    <row r="22" ht="14.25" customHeight="1" thickTop="1"/>
    <row r="23" spans="1:2" ht="15.75" hidden="1">
      <c r="A23" s="522"/>
      <c r="B23" s="522"/>
    </row>
    <row r="24" spans="1:2" ht="15.75" hidden="1">
      <c r="A24" s="522"/>
      <c r="B24" s="522"/>
    </row>
    <row r="25" ht="42.75" customHeight="1" hidden="1"/>
    <row r="26" spans="1:7" ht="15.75">
      <c r="A26" s="5" t="s">
        <v>195</v>
      </c>
      <c r="G26" s="246"/>
    </row>
    <row r="27" ht="15.75">
      <c r="A27" s="5" t="s">
        <v>196</v>
      </c>
    </row>
    <row r="28" ht="15.75">
      <c r="A28" s="5" t="s">
        <v>197</v>
      </c>
    </row>
  </sheetData>
  <sheetProtection insertColumns="0" insertRows="0"/>
  <mergeCells count="9">
    <mergeCell ref="A1:G1"/>
    <mergeCell ref="A23:B23"/>
    <mergeCell ref="A24:B24"/>
    <mergeCell ref="G3:G4"/>
    <mergeCell ref="A5:B5"/>
    <mergeCell ref="A21:B21"/>
    <mergeCell ref="A3:B4"/>
    <mergeCell ref="C3:E3"/>
    <mergeCell ref="F3:F4"/>
  </mergeCells>
  <printOptions/>
  <pageMargins left="0.75" right="0.75" top="1" bottom="0.53" header="0.5" footer="0.5"/>
  <pageSetup firstPageNumber="222" useFirstPageNumber="1" horizontalDpi="600" verticalDpi="600" orientation="landscape" paperSize="9" scale="94" r:id="rId1"/>
  <headerFooter alignWithMargins="0">
    <oddHeader>&amp;C&amp;"Calibri,Regular"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90" zoomScaleSheetLayoutView="100" workbookViewId="0" topLeftCell="A22">
      <selection activeCell="A42" sqref="A42:A44"/>
    </sheetView>
  </sheetViews>
  <sheetFormatPr defaultColWidth="9.140625" defaultRowHeight="12.75"/>
  <cols>
    <col min="1" max="1" width="5.00390625" style="15" customWidth="1"/>
    <col min="2" max="2" width="58.7109375" style="244" customWidth="1"/>
    <col min="3" max="3" width="12.28125" style="244" customWidth="1"/>
    <col min="4" max="4" width="13.421875" style="244" customWidth="1"/>
    <col min="5" max="5" width="19.140625" style="244" customWidth="1"/>
    <col min="6" max="7" width="19.00390625" style="244" customWidth="1"/>
    <col min="8" max="8" width="15.7109375" style="244" customWidth="1"/>
    <col min="9" max="10" width="9.140625" style="244" customWidth="1"/>
    <col min="11" max="11" width="14.421875" style="244" bestFit="1" customWidth="1"/>
    <col min="12" max="16384" width="9.140625" style="244" customWidth="1"/>
  </cols>
  <sheetData>
    <row r="1" spans="1:8" s="271" customFormat="1" ht="21">
      <c r="A1" s="531" t="s">
        <v>174</v>
      </c>
      <c r="B1" s="531"/>
      <c r="C1" s="531"/>
      <c r="D1" s="531"/>
      <c r="E1" s="531"/>
      <c r="F1" s="531"/>
      <c r="G1" s="531"/>
      <c r="H1" s="531"/>
    </row>
    <row r="2" ht="16.5" thickBot="1">
      <c r="H2" s="246" t="s">
        <v>173</v>
      </c>
    </row>
    <row r="3" spans="1:8" ht="17.25" customHeight="1" thickTop="1">
      <c r="A3" s="484" t="s">
        <v>14</v>
      </c>
      <c r="B3" s="485"/>
      <c r="C3" s="544" t="s">
        <v>77</v>
      </c>
      <c r="D3" s="548"/>
      <c r="E3" s="296" t="s">
        <v>78</v>
      </c>
      <c r="F3" s="296" t="s">
        <v>79</v>
      </c>
      <c r="G3" s="296" t="s">
        <v>80</v>
      </c>
      <c r="H3" s="549" t="s">
        <v>81</v>
      </c>
    </row>
    <row r="4" spans="1:8" ht="20.25" customHeight="1" thickBot="1">
      <c r="A4" s="486"/>
      <c r="B4" s="487"/>
      <c r="C4" s="297" t="s">
        <v>82</v>
      </c>
      <c r="D4" s="298" t="s">
        <v>83</v>
      </c>
      <c r="E4" s="299" t="s">
        <v>84</v>
      </c>
      <c r="F4" s="299" t="s">
        <v>84</v>
      </c>
      <c r="G4" s="299" t="s">
        <v>84</v>
      </c>
      <c r="H4" s="550"/>
    </row>
    <row r="5" spans="1:8" ht="16.5" customHeight="1" thickBot="1" thickTop="1">
      <c r="A5" s="300"/>
      <c r="B5" s="229" t="s">
        <v>21</v>
      </c>
      <c r="C5" s="230" t="s">
        <v>86</v>
      </c>
      <c r="D5" s="231">
        <v>0</v>
      </c>
      <c r="E5" s="231">
        <v>98473.9</v>
      </c>
      <c r="F5" s="231">
        <v>0</v>
      </c>
      <c r="G5" s="231">
        <v>98473.9</v>
      </c>
      <c r="H5" s="234">
        <v>0.05012941666762436</v>
      </c>
    </row>
    <row r="6" spans="1:8" ht="15.75" customHeight="1" thickTop="1">
      <c r="A6" s="301" t="s">
        <v>5</v>
      </c>
      <c r="B6" s="99" t="s">
        <v>22</v>
      </c>
      <c r="C6" s="100" t="s">
        <v>86</v>
      </c>
      <c r="D6" s="273"/>
      <c r="E6" s="101">
        <v>0</v>
      </c>
      <c r="F6" s="101">
        <v>0</v>
      </c>
      <c r="G6" s="102">
        <v>0</v>
      </c>
      <c r="H6" s="103">
        <v>0</v>
      </c>
    </row>
    <row r="7" spans="1:8" ht="15.75" customHeight="1">
      <c r="A7" s="302" t="s">
        <v>7</v>
      </c>
      <c r="B7" s="99" t="s">
        <v>23</v>
      </c>
      <c r="C7" s="105" t="s">
        <v>86</v>
      </c>
      <c r="D7" s="274"/>
      <c r="E7" s="106">
        <v>0</v>
      </c>
      <c r="F7" s="106">
        <v>0</v>
      </c>
      <c r="G7" s="107">
        <v>0</v>
      </c>
      <c r="H7" s="108">
        <v>0</v>
      </c>
    </row>
    <row r="8" spans="1:8" ht="15.75" customHeight="1">
      <c r="A8" s="302" t="s">
        <v>24</v>
      </c>
      <c r="B8" s="109" t="s">
        <v>25</v>
      </c>
      <c r="C8" s="105" t="s">
        <v>86</v>
      </c>
      <c r="D8" s="275"/>
      <c r="E8" s="106">
        <v>0</v>
      </c>
      <c r="F8" s="106">
        <v>0</v>
      </c>
      <c r="G8" s="107">
        <v>0</v>
      </c>
      <c r="H8" s="108">
        <v>0</v>
      </c>
    </row>
    <row r="9" spans="1:8" ht="15.75" customHeight="1">
      <c r="A9" s="302" t="s">
        <v>26</v>
      </c>
      <c r="B9" s="109" t="s">
        <v>27</v>
      </c>
      <c r="C9" s="105" t="s">
        <v>86</v>
      </c>
      <c r="D9" s="274"/>
      <c r="E9" s="106">
        <v>0</v>
      </c>
      <c r="F9" s="106">
        <v>0</v>
      </c>
      <c r="G9" s="107">
        <v>0</v>
      </c>
      <c r="H9" s="108">
        <v>0</v>
      </c>
    </row>
    <row r="10" spans="1:8" ht="15.75" customHeight="1">
      <c r="A10" s="302" t="s">
        <v>28</v>
      </c>
      <c r="B10" s="109" t="s">
        <v>29</v>
      </c>
      <c r="C10" s="105" t="s">
        <v>86</v>
      </c>
      <c r="D10" s="275"/>
      <c r="E10" s="106">
        <v>0</v>
      </c>
      <c r="F10" s="106">
        <v>0</v>
      </c>
      <c r="G10" s="107">
        <v>0</v>
      </c>
      <c r="H10" s="108">
        <v>0</v>
      </c>
    </row>
    <row r="11" spans="1:8" ht="15.75" customHeight="1">
      <c r="A11" s="302" t="s">
        <v>30</v>
      </c>
      <c r="B11" s="109" t="s">
        <v>31</v>
      </c>
      <c r="C11" s="105" t="s">
        <v>86</v>
      </c>
      <c r="D11" s="274"/>
      <c r="E11" s="106">
        <v>0</v>
      </c>
      <c r="F11" s="106">
        <v>0</v>
      </c>
      <c r="G11" s="107">
        <v>0</v>
      </c>
      <c r="H11" s="108">
        <v>0</v>
      </c>
    </row>
    <row r="12" spans="1:8" ht="15.75" customHeight="1">
      <c r="A12" s="302" t="s">
        <v>32</v>
      </c>
      <c r="B12" s="109" t="s">
        <v>33</v>
      </c>
      <c r="C12" s="105" t="s">
        <v>86</v>
      </c>
      <c r="D12" s="275"/>
      <c r="E12" s="106">
        <v>0</v>
      </c>
      <c r="F12" s="106">
        <v>0</v>
      </c>
      <c r="G12" s="107">
        <v>0</v>
      </c>
      <c r="H12" s="108">
        <v>0</v>
      </c>
    </row>
    <row r="13" spans="1:8" ht="15.75" customHeight="1" thickBot="1">
      <c r="A13" s="303" t="s">
        <v>34</v>
      </c>
      <c r="B13" s="111" t="s">
        <v>35</v>
      </c>
      <c r="C13" s="112" t="s">
        <v>86</v>
      </c>
      <c r="D13" s="274"/>
      <c r="E13" s="113">
        <v>98473.9</v>
      </c>
      <c r="F13" s="113">
        <v>0</v>
      </c>
      <c r="G13" s="114">
        <v>98473.9</v>
      </c>
      <c r="H13" s="115">
        <v>0.05012941666762436</v>
      </c>
    </row>
    <row r="14" spans="1:8" s="304" customFormat="1" ht="17.25" customHeight="1" thickBot="1" thickTop="1">
      <c r="A14" s="300" t="s">
        <v>20</v>
      </c>
      <c r="B14" s="232" t="s">
        <v>37</v>
      </c>
      <c r="C14" s="233">
        <v>78</v>
      </c>
      <c r="D14" s="231" t="s">
        <v>86</v>
      </c>
      <c r="E14" s="231">
        <v>866344.17</v>
      </c>
      <c r="F14" s="231">
        <v>507895.47</v>
      </c>
      <c r="G14" s="231">
        <v>358448.7</v>
      </c>
      <c r="H14" s="234">
        <v>0.18247296223941864</v>
      </c>
    </row>
    <row r="15" spans="1:8" ht="16.5" thickTop="1">
      <c r="A15" s="305" t="s">
        <v>5</v>
      </c>
      <c r="B15" s="117" t="s">
        <v>38</v>
      </c>
      <c r="C15" s="118">
        <v>0</v>
      </c>
      <c r="D15" s="119" t="s">
        <v>86</v>
      </c>
      <c r="E15" s="120">
        <v>0</v>
      </c>
      <c r="F15" s="120">
        <v>0</v>
      </c>
      <c r="G15" s="119">
        <v>0</v>
      </c>
      <c r="H15" s="121">
        <v>0</v>
      </c>
    </row>
    <row r="16" spans="1:8" ht="15.75">
      <c r="A16" s="302" t="s">
        <v>7</v>
      </c>
      <c r="B16" s="99" t="s">
        <v>39</v>
      </c>
      <c r="C16" s="118">
        <v>0</v>
      </c>
      <c r="D16" s="122" t="s">
        <v>86</v>
      </c>
      <c r="E16" s="120">
        <v>0</v>
      </c>
      <c r="F16" s="120">
        <v>0</v>
      </c>
      <c r="G16" s="119">
        <v>0</v>
      </c>
      <c r="H16" s="121">
        <v>0</v>
      </c>
    </row>
    <row r="17" spans="1:8" ht="15.75">
      <c r="A17" s="302" t="s">
        <v>24</v>
      </c>
      <c r="B17" s="123" t="s">
        <v>40</v>
      </c>
      <c r="C17" s="124">
        <v>78</v>
      </c>
      <c r="D17" s="122" t="s">
        <v>86</v>
      </c>
      <c r="E17" s="125">
        <v>866344.17</v>
      </c>
      <c r="F17" s="125">
        <v>507895.47</v>
      </c>
      <c r="G17" s="122">
        <v>358448.7</v>
      </c>
      <c r="H17" s="126">
        <v>0.18247296223941864</v>
      </c>
    </row>
    <row r="18" spans="1:8" ht="15.75">
      <c r="A18" s="302" t="s">
        <v>26</v>
      </c>
      <c r="B18" s="123" t="s">
        <v>41</v>
      </c>
      <c r="C18" s="124">
        <v>0</v>
      </c>
      <c r="D18" s="122" t="s">
        <v>86</v>
      </c>
      <c r="E18" s="125">
        <v>0</v>
      </c>
      <c r="F18" s="125">
        <v>0</v>
      </c>
      <c r="G18" s="122">
        <v>0</v>
      </c>
      <c r="H18" s="126">
        <v>0</v>
      </c>
    </row>
    <row r="19" spans="1:8" ht="15.75">
      <c r="A19" s="302" t="s">
        <v>28</v>
      </c>
      <c r="B19" s="123" t="s">
        <v>42</v>
      </c>
      <c r="C19" s="124">
        <v>0</v>
      </c>
      <c r="D19" s="122" t="s">
        <v>86</v>
      </c>
      <c r="E19" s="125">
        <v>0</v>
      </c>
      <c r="F19" s="125">
        <v>0</v>
      </c>
      <c r="G19" s="122">
        <v>0</v>
      </c>
      <c r="H19" s="126">
        <v>0</v>
      </c>
    </row>
    <row r="20" spans="1:8" ht="15.75">
      <c r="A20" s="302" t="s">
        <v>30</v>
      </c>
      <c r="B20" s="123" t="s">
        <v>43</v>
      </c>
      <c r="C20" s="124">
        <v>0</v>
      </c>
      <c r="D20" s="122" t="s">
        <v>86</v>
      </c>
      <c r="E20" s="127">
        <v>0</v>
      </c>
      <c r="F20" s="127">
        <v>0</v>
      </c>
      <c r="G20" s="122">
        <v>0</v>
      </c>
      <c r="H20" s="126">
        <v>0</v>
      </c>
    </row>
    <row r="21" spans="1:8" ht="15.75">
      <c r="A21" s="302" t="s">
        <v>32</v>
      </c>
      <c r="B21" s="123" t="s">
        <v>44</v>
      </c>
      <c r="C21" s="124">
        <v>0</v>
      </c>
      <c r="D21" s="122" t="s">
        <v>86</v>
      </c>
      <c r="E21" s="128">
        <v>0</v>
      </c>
      <c r="F21" s="128">
        <v>0</v>
      </c>
      <c r="G21" s="122">
        <v>0</v>
      </c>
      <c r="H21" s="126">
        <v>0</v>
      </c>
    </row>
    <row r="22" spans="1:8" ht="16.5" thickBot="1">
      <c r="A22" s="306" t="s">
        <v>34</v>
      </c>
      <c r="B22" s="130" t="s">
        <v>45</v>
      </c>
      <c r="C22" s="131">
        <v>0</v>
      </c>
      <c r="D22" s="132" t="s">
        <v>86</v>
      </c>
      <c r="E22" s="133">
        <v>0</v>
      </c>
      <c r="F22" s="133">
        <v>0</v>
      </c>
      <c r="G22" s="132">
        <v>0</v>
      </c>
      <c r="H22" s="134">
        <v>0</v>
      </c>
    </row>
    <row r="23" spans="1:8" ht="16.5" thickTop="1">
      <c r="A23" s="307" t="s">
        <v>36</v>
      </c>
      <c r="B23" s="136" t="s">
        <v>47</v>
      </c>
      <c r="C23" s="137">
        <v>320</v>
      </c>
      <c r="D23" s="138" t="s">
        <v>86</v>
      </c>
      <c r="E23" s="139">
        <v>214339775.31</v>
      </c>
      <c r="F23" s="139">
        <v>50417073.12</v>
      </c>
      <c r="G23" s="140">
        <v>163922702.19</v>
      </c>
      <c r="H23" s="14">
        <v>83.44697873614643</v>
      </c>
    </row>
    <row r="24" spans="1:8" ht="15.75">
      <c r="A24" s="308" t="s">
        <v>46</v>
      </c>
      <c r="B24" s="142" t="s">
        <v>49</v>
      </c>
      <c r="C24" s="143">
        <v>0</v>
      </c>
      <c r="D24" s="144" t="s">
        <v>86</v>
      </c>
      <c r="E24" s="145">
        <v>0</v>
      </c>
      <c r="F24" s="145">
        <v>0</v>
      </c>
      <c r="G24" s="140">
        <v>0</v>
      </c>
      <c r="H24" s="23">
        <v>0</v>
      </c>
    </row>
    <row r="25" spans="1:8" ht="18" customHeight="1">
      <c r="A25" s="308" t="s">
        <v>48</v>
      </c>
      <c r="B25" s="142" t="s">
        <v>51</v>
      </c>
      <c r="C25" s="143">
        <v>103</v>
      </c>
      <c r="D25" s="144" t="s">
        <v>86</v>
      </c>
      <c r="E25" s="145">
        <v>326212.56</v>
      </c>
      <c r="F25" s="145">
        <v>296957.1</v>
      </c>
      <c r="G25" s="140">
        <v>29255.46</v>
      </c>
      <c r="H25" s="23">
        <v>0.014892871554219126</v>
      </c>
    </row>
    <row r="26" spans="1:8" ht="15.75">
      <c r="A26" s="308" t="s">
        <v>50</v>
      </c>
      <c r="B26" s="146" t="s">
        <v>53</v>
      </c>
      <c r="C26" s="143">
        <v>0</v>
      </c>
      <c r="D26" s="144" t="s">
        <v>86</v>
      </c>
      <c r="E26" s="145">
        <v>0</v>
      </c>
      <c r="F26" s="145">
        <v>0</v>
      </c>
      <c r="G26" s="140">
        <v>0</v>
      </c>
      <c r="H26" s="23">
        <v>0</v>
      </c>
    </row>
    <row r="27" spans="1:8" ht="15.75">
      <c r="A27" s="308" t="s">
        <v>52</v>
      </c>
      <c r="B27" s="142" t="s">
        <v>55</v>
      </c>
      <c r="C27" s="143">
        <v>9</v>
      </c>
      <c r="D27" s="144" t="s">
        <v>86</v>
      </c>
      <c r="E27" s="145">
        <v>89326.13</v>
      </c>
      <c r="F27" s="145">
        <v>32084.12</v>
      </c>
      <c r="G27" s="140">
        <v>57242.01</v>
      </c>
      <c r="H27" s="23">
        <v>0.029139788006591807</v>
      </c>
    </row>
    <row r="28" spans="1:8" ht="16.5" thickBot="1">
      <c r="A28" s="309" t="s">
        <v>54</v>
      </c>
      <c r="B28" s="148" t="s">
        <v>57</v>
      </c>
      <c r="C28" s="149">
        <v>4</v>
      </c>
      <c r="D28" s="150" t="s">
        <v>86</v>
      </c>
      <c r="E28" s="151">
        <v>215898.02</v>
      </c>
      <c r="F28" s="152">
        <v>184026.04</v>
      </c>
      <c r="G28" s="153">
        <v>31871.98</v>
      </c>
      <c r="H28" s="154">
        <v>0.016224845014183347</v>
      </c>
    </row>
    <row r="29" spans="1:8" ht="17.25" thickBot="1" thickTop="1">
      <c r="A29" s="310" t="s">
        <v>56</v>
      </c>
      <c r="B29" s="235" t="s">
        <v>59</v>
      </c>
      <c r="C29" s="236">
        <v>307</v>
      </c>
      <c r="D29" s="237" t="s">
        <v>86</v>
      </c>
      <c r="E29" s="237">
        <v>226745.28</v>
      </c>
      <c r="F29" s="237">
        <v>219900.38</v>
      </c>
      <c r="G29" s="231">
        <v>6844.899999999994</v>
      </c>
      <c r="H29" s="234">
        <v>0.0034844851696563426</v>
      </c>
    </row>
    <row r="30" spans="1:8" ht="16.5" thickTop="1">
      <c r="A30" s="305" t="s">
        <v>5</v>
      </c>
      <c r="B30" s="156" t="s">
        <v>61</v>
      </c>
      <c r="C30" s="157">
        <v>2</v>
      </c>
      <c r="D30" s="158" t="s">
        <v>86</v>
      </c>
      <c r="E30" s="159">
        <v>13189.99</v>
      </c>
      <c r="F30" s="101">
        <v>6345.09</v>
      </c>
      <c r="G30" s="102">
        <v>6844.9</v>
      </c>
      <c r="H30" s="160">
        <v>0.0034844851696563452</v>
      </c>
    </row>
    <row r="31" spans="1:8" ht="15.75">
      <c r="A31" s="302" t="s">
        <v>7</v>
      </c>
      <c r="B31" s="161" t="s">
        <v>63</v>
      </c>
      <c r="C31" s="162">
        <v>305</v>
      </c>
      <c r="D31" s="163" t="s">
        <v>86</v>
      </c>
      <c r="E31" s="164">
        <v>213555.29</v>
      </c>
      <c r="F31" s="106">
        <v>213555.29</v>
      </c>
      <c r="G31" s="102">
        <v>0</v>
      </c>
      <c r="H31" s="165">
        <v>0</v>
      </c>
    </row>
    <row r="32" spans="1:8" ht="16.5" thickBot="1">
      <c r="A32" s="306" t="s">
        <v>24</v>
      </c>
      <c r="B32" s="166" t="s">
        <v>76</v>
      </c>
      <c r="C32" s="167">
        <v>0</v>
      </c>
      <c r="D32" s="168" t="s">
        <v>86</v>
      </c>
      <c r="E32" s="169">
        <v>0</v>
      </c>
      <c r="F32" s="170">
        <v>0</v>
      </c>
      <c r="G32" s="171">
        <v>0</v>
      </c>
      <c r="H32" s="172">
        <v>0</v>
      </c>
    </row>
    <row r="33" spans="1:8" ht="17.25" thickBot="1" thickTop="1">
      <c r="A33" s="311" t="s">
        <v>58</v>
      </c>
      <c r="B33" s="174" t="s">
        <v>65</v>
      </c>
      <c r="C33" s="175" t="s">
        <v>86</v>
      </c>
      <c r="D33" s="176" t="s">
        <v>86</v>
      </c>
      <c r="E33" s="177">
        <v>31931193.35</v>
      </c>
      <c r="F33" s="178">
        <v>0</v>
      </c>
      <c r="G33" s="153">
        <v>31931193.35</v>
      </c>
      <c r="H33" s="179">
        <v>16.25498833839856</v>
      </c>
    </row>
    <row r="34" spans="1:8" ht="17.25" thickBot="1" thickTop="1">
      <c r="A34" s="520" t="s">
        <v>66</v>
      </c>
      <c r="B34" s="538"/>
      <c r="C34" s="77">
        <v>821</v>
      </c>
      <c r="D34" s="180">
        <v>0</v>
      </c>
      <c r="E34" s="180">
        <v>248093968.72</v>
      </c>
      <c r="F34" s="180">
        <v>51657936.23</v>
      </c>
      <c r="G34" s="181">
        <v>196436032.49</v>
      </c>
      <c r="H34" s="182">
        <v>99.9983114431967</v>
      </c>
    </row>
    <row r="35" spans="1:8" ht="16.5" thickTop="1">
      <c r="A35" s="307" t="s">
        <v>64</v>
      </c>
      <c r="B35" s="183" t="s">
        <v>68</v>
      </c>
      <c r="C35" s="175" t="s">
        <v>86</v>
      </c>
      <c r="D35" s="138" t="s">
        <v>86</v>
      </c>
      <c r="E35" s="139">
        <v>169909.16</v>
      </c>
      <c r="F35" s="184">
        <v>166592.17</v>
      </c>
      <c r="G35" s="140">
        <v>3316.9899999999907</v>
      </c>
      <c r="H35" s="14">
        <v>0.0016885568032985682</v>
      </c>
    </row>
    <row r="36" spans="1:8" ht="15.75">
      <c r="A36" s="312" t="s">
        <v>67</v>
      </c>
      <c r="B36" s="142" t="s">
        <v>70</v>
      </c>
      <c r="C36" s="186" t="s">
        <v>86</v>
      </c>
      <c r="D36" s="138" t="s">
        <v>86</v>
      </c>
      <c r="E36" s="145">
        <v>0</v>
      </c>
      <c r="F36" s="187">
        <v>0</v>
      </c>
      <c r="G36" s="140">
        <v>0</v>
      </c>
      <c r="H36" s="14">
        <v>0</v>
      </c>
    </row>
    <row r="37" spans="1:11" ht="16.5" thickBot="1">
      <c r="A37" s="311" t="s">
        <v>69</v>
      </c>
      <c r="B37" s="174" t="s">
        <v>72</v>
      </c>
      <c r="C37" s="186" t="s">
        <v>86</v>
      </c>
      <c r="D37" s="176" t="s">
        <v>86</v>
      </c>
      <c r="E37" s="177">
        <v>0</v>
      </c>
      <c r="F37" s="188">
        <v>0</v>
      </c>
      <c r="G37" s="140">
        <v>0</v>
      </c>
      <c r="H37" s="179">
        <v>0</v>
      </c>
      <c r="K37" s="313"/>
    </row>
    <row r="38" spans="1:8" ht="30" customHeight="1" thickBot="1" thickTop="1">
      <c r="A38" s="520" t="s">
        <v>73</v>
      </c>
      <c r="B38" s="538"/>
      <c r="C38" s="77" t="s">
        <v>86</v>
      </c>
      <c r="D38" s="180" t="s">
        <v>86</v>
      </c>
      <c r="E38" s="180">
        <v>248263877.88</v>
      </c>
      <c r="F38" s="180">
        <v>51824528.4</v>
      </c>
      <c r="G38" s="180">
        <v>196439349.48000002</v>
      </c>
      <c r="H38" s="182">
        <v>100</v>
      </c>
    </row>
    <row r="39" spans="3:8" ht="12.75" customHeight="1" thickTop="1">
      <c r="C39" s="314"/>
      <c r="D39" s="314"/>
      <c r="E39" s="314"/>
      <c r="F39" s="314"/>
      <c r="G39" s="314"/>
      <c r="H39" s="314"/>
    </row>
    <row r="40" spans="1:2" ht="15.75" hidden="1">
      <c r="A40" s="522"/>
      <c r="B40" s="522"/>
    </row>
    <row r="41" spans="1:2" ht="15.75" hidden="1">
      <c r="A41" s="522"/>
      <c r="B41" s="522"/>
    </row>
    <row r="42" ht="15.75">
      <c r="A42" s="5" t="s">
        <v>195</v>
      </c>
    </row>
    <row r="43" ht="15.75">
      <c r="A43" s="5" t="s">
        <v>196</v>
      </c>
    </row>
    <row r="44" ht="15.75">
      <c r="A44" s="5" t="s">
        <v>197</v>
      </c>
    </row>
  </sheetData>
  <sheetProtection insertColumns="0" insertRows="0"/>
  <mergeCells count="8">
    <mergeCell ref="A40:B40"/>
    <mergeCell ref="A41:B41"/>
    <mergeCell ref="A34:B34"/>
    <mergeCell ref="A38:B38"/>
    <mergeCell ref="A1:H1"/>
    <mergeCell ref="A3:B4"/>
    <mergeCell ref="C3:D3"/>
    <mergeCell ref="H3:H4"/>
  </mergeCells>
  <printOptions horizontalCentered="1"/>
  <pageMargins left="0.1968503937007874" right="0.1968503937007874" top="0.5118110236220472" bottom="0.1968503937007874" header="0.2755905511811024" footer="0.22"/>
  <pageSetup firstPageNumber="223" useFirstPageNumber="1" horizontalDpi="600" verticalDpi="600" orientation="landscape" paperSize="9" scale="83" r:id="rId1"/>
  <headerFooter alignWithMargins="0">
    <oddHeader>&amp;C&amp;"Calibri,Regular"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zoomScaleSheetLayoutView="95" workbookViewId="0" topLeftCell="A10">
      <selection activeCell="A25" sqref="A25:A27"/>
    </sheetView>
  </sheetViews>
  <sheetFormatPr defaultColWidth="9.140625" defaultRowHeight="12.75"/>
  <cols>
    <col min="1" max="1" width="4.8515625" style="270" customWidth="1"/>
    <col min="2" max="2" width="46.7109375" style="238" customWidth="1"/>
    <col min="3" max="5" width="21.140625" style="238" customWidth="1"/>
    <col min="6" max="6" width="11.421875" style="238" customWidth="1"/>
    <col min="7" max="7" width="13.7109375" style="238" customWidth="1"/>
    <col min="8" max="16384" width="9.140625" style="238" customWidth="1"/>
  </cols>
  <sheetData>
    <row r="1" spans="1:8" s="26" customFormat="1" ht="21">
      <c r="A1" s="493" t="s">
        <v>175</v>
      </c>
      <c r="B1" s="493"/>
      <c r="C1" s="493"/>
      <c r="D1" s="493"/>
      <c r="E1" s="493"/>
      <c r="F1" s="493"/>
      <c r="G1" s="493"/>
      <c r="H1" s="189"/>
    </row>
    <row r="2" ht="16.5" thickBot="1">
      <c r="G2" s="288" t="s">
        <v>176</v>
      </c>
    </row>
    <row r="3" spans="1:7" ht="25.5" customHeight="1" thickBot="1" thickTop="1">
      <c r="A3" s="544" t="s">
        <v>88</v>
      </c>
      <c r="B3" s="545"/>
      <c r="C3" s="503" t="s">
        <v>89</v>
      </c>
      <c r="D3" s="504"/>
      <c r="E3" s="505"/>
      <c r="F3" s="478" t="s">
        <v>192</v>
      </c>
      <c r="G3" s="485" t="s">
        <v>81</v>
      </c>
    </row>
    <row r="4" spans="1:7" ht="31.5" customHeight="1" thickBot="1">
      <c r="A4" s="546"/>
      <c r="B4" s="547"/>
      <c r="C4" s="30" t="s">
        <v>90</v>
      </c>
      <c r="D4" s="30" t="s">
        <v>91</v>
      </c>
      <c r="E4" s="190" t="s">
        <v>193</v>
      </c>
      <c r="F4" s="479"/>
      <c r="G4" s="494"/>
    </row>
    <row r="5" spans="1:7" s="281" customFormat="1" ht="17.25" customHeight="1" thickBot="1" thickTop="1">
      <c r="A5" s="540">
        <v>1</v>
      </c>
      <c r="B5" s="541"/>
      <c r="C5" s="278">
        <v>2</v>
      </c>
      <c r="D5" s="278">
        <v>3</v>
      </c>
      <c r="E5" s="279">
        <v>4</v>
      </c>
      <c r="F5" s="279">
        <v>5</v>
      </c>
      <c r="G5" s="280">
        <v>6</v>
      </c>
    </row>
    <row r="6" spans="1:7" s="281" customFormat="1" ht="18" customHeight="1" thickBot="1" thickTop="1">
      <c r="A6" s="293" t="s">
        <v>20</v>
      </c>
      <c r="B6" s="195" t="s">
        <v>92</v>
      </c>
      <c r="C6" s="196">
        <v>41462</v>
      </c>
      <c r="D6" s="196">
        <v>38669</v>
      </c>
      <c r="E6" s="196">
        <v>-2793</v>
      </c>
      <c r="F6" s="197">
        <v>93.26371135015195</v>
      </c>
      <c r="G6" s="198">
        <v>1.2540306274174442</v>
      </c>
    </row>
    <row r="7" spans="1:7" ht="18" customHeight="1">
      <c r="A7" s="247" t="s">
        <v>93</v>
      </c>
      <c r="B7" s="199" t="s">
        <v>94</v>
      </c>
      <c r="C7" s="200">
        <v>41462</v>
      </c>
      <c r="D7" s="200">
        <v>38669</v>
      </c>
      <c r="E7" s="201">
        <v>-2793</v>
      </c>
      <c r="F7" s="202">
        <v>93.26371135015195</v>
      </c>
      <c r="G7" s="203">
        <v>1.2540306274174442</v>
      </c>
    </row>
    <row r="8" spans="1:7" ht="18" customHeight="1">
      <c r="A8" s="249" t="s">
        <v>95</v>
      </c>
      <c r="B8" s="204" t="s">
        <v>96</v>
      </c>
      <c r="C8" s="200">
        <v>0</v>
      </c>
      <c r="D8" s="200">
        <v>0</v>
      </c>
      <c r="E8" s="205">
        <v>0</v>
      </c>
      <c r="F8" s="206">
        <v>0</v>
      </c>
      <c r="G8" s="207">
        <v>0</v>
      </c>
    </row>
    <row r="9" spans="1:7" ht="18" customHeight="1">
      <c r="A9" s="249" t="s">
        <v>97</v>
      </c>
      <c r="B9" s="204" t="s">
        <v>98</v>
      </c>
      <c r="C9" s="200">
        <v>0</v>
      </c>
      <c r="D9" s="200">
        <v>0</v>
      </c>
      <c r="E9" s="208">
        <v>0</v>
      </c>
      <c r="F9" s="202">
        <v>0</v>
      </c>
      <c r="G9" s="209">
        <v>0</v>
      </c>
    </row>
    <row r="10" spans="1:7" ht="18" customHeight="1">
      <c r="A10" s="249" t="s">
        <v>99</v>
      </c>
      <c r="B10" s="204" t="s">
        <v>100</v>
      </c>
      <c r="C10" s="200">
        <v>0</v>
      </c>
      <c r="D10" s="200">
        <v>0</v>
      </c>
      <c r="E10" s="205">
        <v>0</v>
      </c>
      <c r="F10" s="205">
        <v>0</v>
      </c>
      <c r="G10" s="207">
        <v>0</v>
      </c>
    </row>
    <row r="11" spans="1:7" ht="18" customHeight="1" thickBot="1">
      <c r="A11" s="251" t="s">
        <v>101</v>
      </c>
      <c r="B11" s="210" t="s">
        <v>102</v>
      </c>
      <c r="C11" s="211">
        <v>0</v>
      </c>
      <c r="D11" s="211">
        <v>0</v>
      </c>
      <c r="E11" s="201">
        <v>0</v>
      </c>
      <c r="F11" s="202">
        <v>0</v>
      </c>
      <c r="G11" s="203">
        <v>0</v>
      </c>
    </row>
    <row r="12" spans="1:7" s="281" customFormat="1" ht="18.75" customHeight="1" thickBot="1">
      <c r="A12" s="294" t="s">
        <v>36</v>
      </c>
      <c r="B12" s="212" t="s">
        <v>103</v>
      </c>
      <c r="C12" s="213">
        <v>398377</v>
      </c>
      <c r="D12" s="213">
        <v>399317</v>
      </c>
      <c r="E12" s="213">
        <v>940</v>
      </c>
      <c r="F12" s="214">
        <v>100.23595739713889</v>
      </c>
      <c r="G12" s="215">
        <v>12.949798237566307</v>
      </c>
    </row>
    <row r="13" spans="1:7" ht="18" customHeight="1">
      <c r="A13" s="247" t="s">
        <v>93</v>
      </c>
      <c r="B13" s="199" t="s">
        <v>104</v>
      </c>
      <c r="C13" s="200">
        <v>386505</v>
      </c>
      <c r="D13" s="200">
        <v>392836</v>
      </c>
      <c r="E13" s="208">
        <v>6331</v>
      </c>
      <c r="F13" s="208">
        <v>101.63801244485842</v>
      </c>
      <c r="G13" s="209">
        <v>12.739620252713001</v>
      </c>
    </row>
    <row r="14" spans="1:7" ht="18" customHeight="1">
      <c r="A14" s="249" t="s">
        <v>95</v>
      </c>
      <c r="B14" s="204" t="s">
        <v>105</v>
      </c>
      <c r="C14" s="216">
        <v>0</v>
      </c>
      <c r="D14" s="216">
        <v>0</v>
      </c>
      <c r="E14" s="208">
        <v>0</v>
      </c>
      <c r="F14" s="205">
        <v>0</v>
      </c>
      <c r="G14" s="207">
        <v>0</v>
      </c>
    </row>
    <row r="15" spans="1:7" ht="18" customHeight="1">
      <c r="A15" s="249" t="s">
        <v>97</v>
      </c>
      <c r="B15" s="204" t="s">
        <v>106</v>
      </c>
      <c r="C15" s="216">
        <v>0</v>
      </c>
      <c r="D15" s="216">
        <v>0</v>
      </c>
      <c r="E15" s="208">
        <v>0</v>
      </c>
      <c r="F15" s="205">
        <v>0</v>
      </c>
      <c r="G15" s="207">
        <v>0</v>
      </c>
    </row>
    <row r="16" spans="1:7" ht="18" customHeight="1" thickBot="1">
      <c r="A16" s="251" t="s">
        <v>99</v>
      </c>
      <c r="B16" s="210" t="s">
        <v>107</v>
      </c>
      <c r="C16" s="211">
        <v>11872</v>
      </c>
      <c r="D16" s="211">
        <v>6481</v>
      </c>
      <c r="E16" s="217">
        <v>-5391</v>
      </c>
      <c r="F16" s="202">
        <v>54.59063342318059</v>
      </c>
      <c r="G16" s="203">
        <v>0.2101779848533051</v>
      </c>
    </row>
    <row r="17" spans="1:7" s="281" customFormat="1" ht="18" customHeight="1" thickBot="1">
      <c r="A17" s="294" t="s">
        <v>46</v>
      </c>
      <c r="B17" s="212" t="s">
        <v>108</v>
      </c>
      <c r="C17" s="213">
        <v>2023342</v>
      </c>
      <c r="D17" s="213">
        <v>2645591</v>
      </c>
      <c r="E17" s="213">
        <v>622249</v>
      </c>
      <c r="F17" s="214">
        <v>130.753525602691</v>
      </c>
      <c r="G17" s="215">
        <v>85.79617113501625</v>
      </c>
    </row>
    <row r="18" spans="1:7" ht="18" customHeight="1">
      <c r="A18" s="247" t="s">
        <v>93</v>
      </c>
      <c r="B18" s="199" t="s">
        <v>109</v>
      </c>
      <c r="C18" s="200">
        <v>0</v>
      </c>
      <c r="D18" s="200">
        <v>0</v>
      </c>
      <c r="E18" s="208">
        <v>0</v>
      </c>
      <c r="F18" s="208">
        <v>0</v>
      </c>
      <c r="G18" s="209">
        <v>0</v>
      </c>
    </row>
    <row r="19" spans="1:7" ht="18" customHeight="1">
      <c r="A19" s="249" t="s">
        <v>95</v>
      </c>
      <c r="B19" s="204" t="s">
        <v>110</v>
      </c>
      <c r="C19" s="216">
        <v>2023342</v>
      </c>
      <c r="D19" s="216">
        <v>2645591</v>
      </c>
      <c r="E19" s="205">
        <v>622249</v>
      </c>
      <c r="F19" s="205">
        <v>130.753525602691</v>
      </c>
      <c r="G19" s="207">
        <v>85.79617113501625</v>
      </c>
    </row>
    <row r="20" spans="1:7" ht="18" customHeight="1" thickBot="1">
      <c r="A20" s="295" t="s">
        <v>97</v>
      </c>
      <c r="B20" s="218" t="s">
        <v>111</v>
      </c>
      <c r="C20" s="219">
        <v>0</v>
      </c>
      <c r="D20" s="219">
        <v>0</v>
      </c>
      <c r="E20" s="220">
        <v>0</v>
      </c>
      <c r="F20" s="221">
        <v>0</v>
      </c>
      <c r="G20" s="222">
        <v>0</v>
      </c>
    </row>
    <row r="21" spans="1:7" s="281" customFormat="1" ht="27.75" customHeight="1" thickBot="1" thickTop="1">
      <c r="A21" s="542" t="s">
        <v>112</v>
      </c>
      <c r="B21" s="543"/>
      <c r="C21" s="223">
        <v>2463181</v>
      </c>
      <c r="D21" s="223">
        <v>3083577</v>
      </c>
      <c r="E21" s="224">
        <v>620396</v>
      </c>
      <c r="F21" s="224">
        <v>125.186780833402</v>
      </c>
      <c r="G21" s="225">
        <v>100</v>
      </c>
    </row>
    <row r="22" ht="9.75" customHeight="1" thickTop="1"/>
    <row r="23" spans="1:2" ht="15.75" hidden="1">
      <c r="A23" s="552"/>
      <c r="B23" s="552"/>
    </row>
    <row r="24" spans="1:2" ht="15.75" hidden="1">
      <c r="A24" s="552"/>
      <c r="B24" s="552"/>
    </row>
    <row r="25" ht="15.75" customHeight="1">
      <c r="A25" s="5" t="s">
        <v>195</v>
      </c>
    </row>
    <row r="26" spans="1:7" ht="15.75">
      <c r="A26" s="5" t="s">
        <v>196</v>
      </c>
      <c r="G26" s="288"/>
    </row>
    <row r="27" ht="15.75">
      <c r="A27" s="5" t="s">
        <v>197</v>
      </c>
    </row>
  </sheetData>
  <sheetProtection insertColumns="0" insertRows="0"/>
  <mergeCells count="9">
    <mergeCell ref="A1:G1"/>
    <mergeCell ref="A23:B23"/>
    <mergeCell ref="A24:B24"/>
    <mergeCell ref="G3:G4"/>
    <mergeCell ref="A5:B5"/>
    <mergeCell ref="A21:B21"/>
    <mergeCell ref="A3:B4"/>
    <mergeCell ref="C3:E3"/>
    <mergeCell ref="F3:F4"/>
  </mergeCells>
  <printOptions/>
  <pageMargins left="0.75" right="0.75" top="1" bottom="0.53" header="0.5" footer="0.5"/>
  <pageSetup firstPageNumber="224" useFirstPageNumber="1" horizontalDpi="600" verticalDpi="600" orientation="landscape" paperSize="9" scale="94" r:id="rId1"/>
  <headerFooter alignWithMargins="0">
    <oddHeader>&amp;C&amp;"Calibri,Regular"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6" sqref="A16:A18"/>
    </sheetView>
  </sheetViews>
  <sheetFormatPr defaultColWidth="9.140625" defaultRowHeight="12.75"/>
  <cols>
    <col min="1" max="1" width="40.57421875" style="0" customWidth="1"/>
    <col min="2" max="2" width="24.8515625" style="0" customWidth="1"/>
  </cols>
  <sheetData>
    <row r="1" spans="1:2" s="3" customFormat="1" ht="19.5" customHeight="1">
      <c r="A1" s="1" t="s">
        <v>184</v>
      </c>
      <c r="B1" s="2">
        <v>815660181.1399999</v>
      </c>
    </row>
    <row r="2" spans="1:2" s="3" customFormat="1" ht="19.5" customHeight="1">
      <c r="A2" s="1" t="s">
        <v>185</v>
      </c>
      <c r="B2" s="2">
        <v>2724105.17</v>
      </c>
    </row>
    <row r="3" spans="1:2" s="3" customFormat="1" ht="19.5" customHeight="1">
      <c r="A3" s="1" t="s">
        <v>186</v>
      </c>
      <c r="B3" s="2">
        <v>45442666.95999997</v>
      </c>
    </row>
    <row r="4" spans="1:2" s="3" customFormat="1" ht="19.5" customHeight="1">
      <c r="A4" s="1" t="s">
        <v>187</v>
      </c>
      <c r="B4" s="2">
        <v>29677156.68</v>
      </c>
    </row>
    <row r="5" spans="1:2" s="3" customFormat="1" ht="19.5" customHeight="1">
      <c r="A5" s="4" t="s">
        <v>188</v>
      </c>
      <c r="B5" s="2">
        <v>56827919.28</v>
      </c>
    </row>
    <row r="6" spans="1:2" s="3" customFormat="1" ht="19.5" customHeight="1">
      <c r="A6" s="4" t="s">
        <v>189</v>
      </c>
      <c r="B6" s="2">
        <v>196439349.48000002</v>
      </c>
    </row>
    <row r="9" spans="1:2" s="3" customFormat="1" ht="19.5" customHeight="1">
      <c r="A9" s="1" t="s">
        <v>184</v>
      </c>
      <c r="B9" s="2">
        <v>37828186.3</v>
      </c>
    </row>
    <row r="10" spans="1:2" s="3" customFormat="1" ht="19.5" customHeight="1">
      <c r="A10" s="1" t="s">
        <v>185</v>
      </c>
      <c r="B10" s="2">
        <v>16947994.86</v>
      </c>
    </row>
    <row r="11" spans="1:2" s="3" customFormat="1" ht="19.5" customHeight="1">
      <c r="A11" s="1" t="s">
        <v>186</v>
      </c>
      <c r="B11" s="2">
        <v>12404361.37</v>
      </c>
    </row>
    <row r="12" spans="1:2" s="3" customFormat="1" ht="19.5" customHeight="1">
      <c r="A12" s="1" t="s">
        <v>187</v>
      </c>
      <c r="B12" s="2">
        <v>1511651.99</v>
      </c>
    </row>
    <row r="13" spans="1:2" s="3" customFormat="1" ht="19.5" customHeight="1">
      <c r="A13" s="4" t="s">
        <v>188</v>
      </c>
      <c r="B13" s="2">
        <v>6396611.989999999</v>
      </c>
    </row>
    <row r="14" spans="1:2" s="3" customFormat="1" ht="19.5" customHeight="1">
      <c r="A14" s="4" t="s">
        <v>189</v>
      </c>
      <c r="B14" s="2">
        <v>3083577</v>
      </c>
    </row>
    <row r="16" ht="12.75">
      <c r="A16" s="5" t="s">
        <v>195</v>
      </c>
    </row>
    <row r="17" ht="12.75">
      <c r="A17" s="5" t="s">
        <v>196</v>
      </c>
    </row>
    <row r="18" ht="12.75">
      <c r="A18" s="5" t="s">
        <v>197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95" zoomScaleNormal="95" zoomScaleSheetLayoutView="90" workbookViewId="0" topLeftCell="A19">
      <selection activeCell="A39" sqref="A39:A41"/>
    </sheetView>
  </sheetViews>
  <sheetFormatPr defaultColWidth="9.140625" defaultRowHeight="12.75"/>
  <cols>
    <col min="1" max="1" width="5.00390625" style="84" customWidth="1"/>
    <col min="2" max="2" width="58.7109375" style="5" customWidth="1"/>
    <col min="3" max="3" width="17.28125" style="5" customWidth="1"/>
    <col min="4" max="4" width="21.28125" style="5" customWidth="1"/>
    <col min="5" max="6" width="17.28125" style="5" customWidth="1"/>
    <col min="7" max="7" width="15.140625" style="5" customWidth="1"/>
    <col min="8" max="8" width="13.7109375" style="5" customWidth="1"/>
    <col min="9" max="16384" width="9.140625" style="5" customWidth="1"/>
  </cols>
  <sheetData>
    <row r="1" spans="1:8" s="27" customFormat="1" ht="21">
      <c r="A1" s="472" t="s">
        <v>155</v>
      </c>
      <c r="B1" s="472"/>
      <c r="C1" s="472"/>
      <c r="D1" s="472"/>
      <c r="E1" s="472"/>
      <c r="F1" s="472"/>
      <c r="G1" s="472"/>
      <c r="H1" s="472"/>
    </row>
    <row r="2" ht="13.5" thickBot="1">
      <c r="H2" s="6" t="s">
        <v>13</v>
      </c>
    </row>
    <row r="3" spans="1:8" ht="39" customHeight="1" thickTop="1">
      <c r="A3" s="484" t="s">
        <v>14</v>
      </c>
      <c r="B3" s="485"/>
      <c r="C3" s="482" t="s">
        <v>15</v>
      </c>
      <c r="D3" s="483"/>
      <c r="E3" s="478" t="s">
        <v>16</v>
      </c>
      <c r="F3" s="480" t="s">
        <v>17</v>
      </c>
      <c r="G3" s="476" t="s">
        <v>18</v>
      </c>
      <c r="H3" s="477"/>
    </row>
    <row r="4" spans="1:8" ht="30.75" customHeight="1" thickBot="1">
      <c r="A4" s="486"/>
      <c r="B4" s="487"/>
      <c r="C4" s="28" t="s">
        <v>19</v>
      </c>
      <c r="D4" s="29" t="s">
        <v>75</v>
      </c>
      <c r="E4" s="479"/>
      <c r="F4" s="481"/>
      <c r="G4" s="29" t="s">
        <v>19</v>
      </c>
      <c r="H4" s="31" t="s">
        <v>75</v>
      </c>
    </row>
    <row r="5" spans="1:8" ht="18.75" customHeight="1" thickBot="1" thickTop="1">
      <c r="A5" s="85" t="s">
        <v>20</v>
      </c>
      <c r="B5" s="32" t="s">
        <v>21</v>
      </c>
      <c r="C5" s="33">
        <f>C6+C7+C8+C9+C10+C11+C12+C13</f>
        <v>297225708</v>
      </c>
      <c r="D5" s="34">
        <f>D6+D7+D8+D9+D10+D11+D12+D13</f>
        <v>407494076.98</v>
      </c>
      <c r="E5" s="35">
        <f aca="true" t="shared" si="0" ref="E5:E37">D5-C5</f>
        <v>110268368.98000002</v>
      </c>
      <c r="F5" s="36">
        <f aca="true" t="shared" si="1" ref="F5:F15">D5/C5*100</f>
        <v>137.0992030675893</v>
      </c>
      <c r="G5" s="37">
        <v>36.77</v>
      </c>
      <c r="H5" s="38">
        <f>D5*100/D37</f>
        <v>35.53386454530163</v>
      </c>
    </row>
    <row r="6" spans="1:8" ht="15" customHeight="1" thickTop="1">
      <c r="A6" s="86" t="s">
        <v>5</v>
      </c>
      <c r="B6" s="39" t="s">
        <v>22</v>
      </c>
      <c r="C6" s="40">
        <v>24942690</v>
      </c>
      <c r="D6" s="40">
        <v>20431904.74</v>
      </c>
      <c r="E6" s="41">
        <f t="shared" si="0"/>
        <v>-4510785.260000002</v>
      </c>
      <c r="F6" s="42">
        <f t="shared" si="1"/>
        <v>81.91540182714854</v>
      </c>
      <c r="G6" s="43">
        <v>3.09</v>
      </c>
      <c r="H6" s="44">
        <f>D6*100/D37</f>
        <v>1.7816811984467198</v>
      </c>
    </row>
    <row r="7" spans="1:8" ht="15" customHeight="1">
      <c r="A7" s="87" t="s">
        <v>7</v>
      </c>
      <c r="B7" s="39" t="s">
        <v>23</v>
      </c>
      <c r="C7" s="45">
        <v>35464994</v>
      </c>
      <c r="D7" s="45">
        <v>113513155.19771405</v>
      </c>
      <c r="E7" s="41">
        <f t="shared" si="0"/>
        <v>78048161.19771405</v>
      </c>
      <c r="F7" s="42">
        <f t="shared" si="1"/>
        <v>320.0709837923955</v>
      </c>
      <c r="G7" s="46">
        <v>4.12</v>
      </c>
      <c r="H7" s="47">
        <f>D7*100/D37</f>
        <v>9.898453275195315</v>
      </c>
    </row>
    <row r="8" spans="1:8" ht="15" customHeight="1">
      <c r="A8" s="87" t="s">
        <v>24</v>
      </c>
      <c r="B8" s="48" t="s">
        <v>25</v>
      </c>
      <c r="C8" s="45">
        <v>12376800</v>
      </c>
      <c r="D8" s="45">
        <v>11460000</v>
      </c>
      <c r="E8" s="41">
        <f t="shared" si="0"/>
        <v>-916800</v>
      </c>
      <c r="F8" s="42">
        <f t="shared" si="1"/>
        <v>92.5925925925926</v>
      </c>
      <c r="G8" s="46">
        <v>1.53</v>
      </c>
      <c r="H8" s="47">
        <f>D8*100/D37</f>
        <v>0.9993227158223043</v>
      </c>
    </row>
    <row r="9" spans="1:8" ht="15" customHeight="1">
      <c r="A9" s="87" t="s">
        <v>26</v>
      </c>
      <c r="B9" s="48" t="s">
        <v>27</v>
      </c>
      <c r="C9" s="45">
        <v>10660106</v>
      </c>
      <c r="D9" s="45">
        <v>18028835</v>
      </c>
      <c r="E9" s="41">
        <f t="shared" si="0"/>
        <v>7368729</v>
      </c>
      <c r="F9" s="42">
        <f t="shared" si="1"/>
        <v>169.12435017062683</v>
      </c>
      <c r="G9" s="46">
        <v>1.35</v>
      </c>
      <c r="H9" s="47">
        <f>D9*100/D37</f>
        <v>1.5721312700970518</v>
      </c>
    </row>
    <row r="10" spans="1:8" ht="15" customHeight="1">
      <c r="A10" s="87" t="s">
        <v>28</v>
      </c>
      <c r="B10" s="48" t="s">
        <v>29</v>
      </c>
      <c r="C10" s="45">
        <v>35637712</v>
      </c>
      <c r="D10" s="45">
        <v>34592382</v>
      </c>
      <c r="E10" s="41">
        <f t="shared" si="0"/>
        <v>-1045330</v>
      </c>
      <c r="F10" s="42">
        <f t="shared" si="1"/>
        <v>97.06678700361012</v>
      </c>
      <c r="G10" s="46">
        <v>4.4</v>
      </c>
      <c r="H10" s="47">
        <f>D10*100/D37</f>
        <v>3.0164880564574688</v>
      </c>
    </row>
    <row r="11" spans="1:8" ht="15" customHeight="1">
      <c r="A11" s="87" t="s">
        <v>30</v>
      </c>
      <c r="B11" s="48" t="s">
        <v>31</v>
      </c>
      <c r="C11" s="45">
        <v>169493652</v>
      </c>
      <c r="D11" s="45">
        <v>180684595.43228593</v>
      </c>
      <c r="E11" s="41">
        <f t="shared" si="0"/>
        <v>11190943.432285935</v>
      </c>
      <c r="F11" s="42">
        <f t="shared" si="1"/>
        <v>106.60257378387594</v>
      </c>
      <c r="G11" s="46">
        <v>21.21</v>
      </c>
      <c r="H11" s="47">
        <f>D11*100/D37</f>
        <v>15.755865673180303</v>
      </c>
    </row>
    <row r="12" spans="1:8" ht="15" customHeight="1">
      <c r="A12" s="87" t="s">
        <v>32</v>
      </c>
      <c r="B12" s="48" t="s">
        <v>33</v>
      </c>
      <c r="C12" s="45">
        <v>3117120</v>
      </c>
      <c r="D12" s="45">
        <v>3059820</v>
      </c>
      <c r="E12" s="41">
        <f t="shared" si="0"/>
        <v>-57300</v>
      </c>
      <c r="F12" s="42">
        <f t="shared" si="1"/>
        <v>98.16176470588235</v>
      </c>
      <c r="G12" s="46">
        <v>0.39</v>
      </c>
      <c r="H12" s="47">
        <f>D12*100/D37</f>
        <v>0.2668191651245552</v>
      </c>
    </row>
    <row r="13" spans="1:8" ht="15" customHeight="1" thickBot="1">
      <c r="A13" s="88" t="s">
        <v>34</v>
      </c>
      <c r="B13" s="49" t="s">
        <v>35</v>
      </c>
      <c r="C13" s="50">
        <v>5532634</v>
      </c>
      <c r="D13" s="50">
        <v>25723384.61</v>
      </c>
      <c r="E13" s="51">
        <f t="shared" si="0"/>
        <v>20190750.61</v>
      </c>
      <c r="F13" s="52">
        <f t="shared" si="1"/>
        <v>464.9392063527065</v>
      </c>
      <c r="G13" s="53">
        <v>0.68</v>
      </c>
      <c r="H13" s="54">
        <f>D13*100/D37</f>
        <v>2.2431031909779113</v>
      </c>
    </row>
    <row r="14" spans="1:8" ht="18.75" customHeight="1" thickBot="1" thickTop="1">
      <c r="A14" s="89" t="s">
        <v>36</v>
      </c>
      <c r="B14" s="55" t="s">
        <v>37</v>
      </c>
      <c r="C14" s="33">
        <f>C15+C16+C17+C18+C19+C20+C21+C22</f>
        <v>122295488</v>
      </c>
      <c r="D14" s="56">
        <f>D15+D16+D17+D18+D19+D20+D21+D22</f>
        <v>128106818.42</v>
      </c>
      <c r="E14" s="35">
        <f t="shared" si="0"/>
        <v>5811330.420000002</v>
      </c>
      <c r="F14" s="36">
        <f t="shared" si="1"/>
        <v>104.75187638974874</v>
      </c>
      <c r="G14" s="37">
        <v>14.01</v>
      </c>
      <c r="H14" s="38">
        <f>D14*100/D37</f>
        <v>11.171034354173576</v>
      </c>
    </row>
    <row r="15" spans="1:8" ht="15" customHeight="1" thickTop="1">
      <c r="A15" s="86" t="s">
        <v>5</v>
      </c>
      <c r="B15" s="57" t="s">
        <v>38</v>
      </c>
      <c r="C15" s="58">
        <v>46391338</v>
      </c>
      <c r="D15" s="59">
        <v>50115669.87</v>
      </c>
      <c r="E15" s="41">
        <f t="shared" si="0"/>
        <v>3724331.8699999973</v>
      </c>
      <c r="F15" s="42">
        <f t="shared" si="1"/>
        <v>108.02807599556623</v>
      </c>
      <c r="G15" s="43">
        <v>5.79</v>
      </c>
      <c r="H15" s="44">
        <f>D15*100/D37</f>
        <v>4.370133273974034</v>
      </c>
    </row>
    <row r="16" spans="1:8" ht="15" customHeight="1">
      <c r="A16" s="87" t="s">
        <v>7</v>
      </c>
      <c r="B16" s="39" t="s">
        <v>39</v>
      </c>
      <c r="C16" s="60">
        <v>32685</v>
      </c>
      <c r="D16" s="61">
        <v>6574011.69</v>
      </c>
      <c r="E16" s="62">
        <f t="shared" si="0"/>
        <v>6541326.69</v>
      </c>
      <c r="F16" s="63">
        <v>0</v>
      </c>
      <c r="G16" s="46">
        <v>0</v>
      </c>
      <c r="H16" s="47">
        <v>0</v>
      </c>
    </row>
    <row r="17" spans="1:8" ht="15" customHeight="1">
      <c r="A17" s="87" t="s">
        <v>24</v>
      </c>
      <c r="B17" s="64" t="s">
        <v>40</v>
      </c>
      <c r="C17" s="60">
        <v>19107438</v>
      </c>
      <c r="D17" s="61">
        <v>12452424.870000001</v>
      </c>
      <c r="E17" s="41">
        <f t="shared" si="0"/>
        <v>-6655013.129999999</v>
      </c>
      <c r="F17" s="42">
        <f>D17/C17*100</f>
        <v>65.17056274106451</v>
      </c>
      <c r="G17" s="46">
        <v>2.19</v>
      </c>
      <c r="H17" s="47">
        <f>D17*100/D37</f>
        <v>1.0858630924661086</v>
      </c>
    </row>
    <row r="18" spans="1:8" ht="15" customHeight="1">
      <c r="A18" s="87" t="s">
        <v>26</v>
      </c>
      <c r="B18" s="64" t="s">
        <v>41</v>
      </c>
      <c r="C18" s="60">
        <v>24098906</v>
      </c>
      <c r="D18" s="61">
        <v>23298262.029999997</v>
      </c>
      <c r="E18" s="41">
        <f t="shared" si="0"/>
        <v>-800643.9700000025</v>
      </c>
      <c r="F18" s="42">
        <f>D18/C18*100</f>
        <v>96.67767503636885</v>
      </c>
      <c r="G18" s="46">
        <v>3.04</v>
      </c>
      <c r="H18" s="47">
        <f>D18*100/D37</f>
        <v>2.0316302343594472</v>
      </c>
    </row>
    <row r="19" spans="1:8" ht="15" customHeight="1">
      <c r="A19" s="87" t="s">
        <v>28</v>
      </c>
      <c r="B19" s="64" t="s">
        <v>42</v>
      </c>
      <c r="C19" s="60">
        <v>3531406</v>
      </c>
      <c r="D19" s="61">
        <v>4706720.51</v>
      </c>
      <c r="E19" s="41">
        <f t="shared" si="0"/>
        <v>1175314.5099999998</v>
      </c>
      <c r="F19" s="42">
        <f>D19/C19*100</f>
        <v>133.28177247249394</v>
      </c>
      <c r="G19" s="46">
        <v>0.46</v>
      </c>
      <c r="H19" s="47">
        <f>D19*100/D37</f>
        <v>0.4104304295523334</v>
      </c>
    </row>
    <row r="20" spans="1:8" ht="15" customHeight="1">
      <c r="A20" s="87" t="s">
        <v>30</v>
      </c>
      <c r="B20" s="64" t="s">
        <v>43</v>
      </c>
      <c r="C20" s="60">
        <v>27949717</v>
      </c>
      <c r="D20" s="61">
        <v>29646665.14</v>
      </c>
      <c r="E20" s="41">
        <f t="shared" si="0"/>
        <v>1696948.1400000006</v>
      </c>
      <c r="F20" s="42">
        <f>D20/C20*100</f>
        <v>106.07143227961843</v>
      </c>
      <c r="G20" s="46">
        <v>2.41</v>
      </c>
      <c r="H20" s="47">
        <f>D20*100/D37</f>
        <v>2.5852169217084846</v>
      </c>
    </row>
    <row r="21" spans="1:8" ht="15" customHeight="1">
      <c r="A21" s="87" t="s">
        <v>32</v>
      </c>
      <c r="B21" s="64" t="s">
        <v>44</v>
      </c>
      <c r="C21" s="60">
        <v>0</v>
      </c>
      <c r="D21" s="61">
        <v>0</v>
      </c>
      <c r="E21" s="41">
        <f t="shared" si="0"/>
        <v>0</v>
      </c>
      <c r="F21" s="42">
        <v>0</v>
      </c>
      <c r="G21" s="46">
        <v>0</v>
      </c>
      <c r="H21" s="47">
        <f>D21*100/D37</f>
        <v>0</v>
      </c>
    </row>
    <row r="22" spans="1:8" ht="15" customHeight="1">
      <c r="A22" s="87" t="s">
        <v>34</v>
      </c>
      <c r="B22" s="64" t="s">
        <v>45</v>
      </c>
      <c r="C22" s="60">
        <v>1183998</v>
      </c>
      <c r="D22" s="61">
        <v>1313064.31</v>
      </c>
      <c r="E22" s="41">
        <f t="shared" si="0"/>
        <v>129066.31000000006</v>
      </c>
      <c r="F22" s="42">
        <f aca="true" t="shared" si="2" ref="F22:F37">D22/C22*100</f>
        <v>110.9008891906912</v>
      </c>
      <c r="G22" s="46">
        <v>0.11</v>
      </c>
      <c r="H22" s="47">
        <f>D22*100/D37</f>
        <v>0.11450043562989005</v>
      </c>
    </row>
    <row r="23" spans="1:8" ht="18.75" customHeight="1">
      <c r="A23" s="90" t="s">
        <v>46</v>
      </c>
      <c r="B23" s="57" t="s">
        <v>47</v>
      </c>
      <c r="C23" s="58">
        <v>166079074</v>
      </c>
      <c r="D23" s="59">
        <v>196323852.72000003</v>
      </c>
      <c r="E23" s="41">
        <f t="shared" si="0"/>
        <v>30244778.72000003</v>
      </c>
      <c r="F23" s="42">
        <f t="shared" si="2"/>
        <v>118.21107138398426</v>
      </c>
      <c r="G23" s="46">
        <v>14.57</v>
      </c>
      <c r="H23" s="47">
        <f>D23*100/D37</f>
        <v>17.119623532360254</v>
      </c>
    </row>
    <row r="24" spans="1:8" ht="18.75" customHeight="1">
      <c r="A24" s="90" t="s">
        <v>48</v>
      </c>
      <c r="B24" s="64" t="s">
        <v>49</v>
      </c>
      <c r="C24" s="60">
        <v>183241</v>
      </c>
      <c r="D24" s="61">
        <v>222298.65</v>
      </c>
      <c r="E24" s="41">
        <f t="shared" si="0"/>
        <v>39057.649999999994</v>
      </c>
      <c r="F24" s="42">
        <f t="shared" si="2"/>
        <v>121.3149076898729</v>
      </c>
      <c r="G24" s="46">
        <v>0.02</v>
      </c>
      <c r="H24" s="47">
        <f>D24*100/D37</f>
        <v>0.019384650143248854</v>
      </c>
    </row>
    <row r="25" spans="1:8" ht="18.75" customHeight="1">
      <c r="A25" s="90" t="s">
        <v>50</v>
      </c>
      <c r="B25" s="64" t="s">
        <v>51</v>
      </c>
      <c r="C25" s="60">
        <v>1611301</v>
      </c>
      <c r="D25" s="61">
        <v>1205725.67</v>
      </c>
      <c r="E25" s="41">
        <f t="shared" si="0"/>
        <v>-405575.3300000001</v>
      </c>
      <c r="F25" s="42">
        <f t="shared" si="2"/>
        <v>74.82932549536058</v>
      </c>
      <c r="G25" s="46">
        <v>0.15</v>
      </c>
      <c r="H25" s="47">
        <f>D25*100/D37</f>
        <v>0.10514040585349628</v>
      </c>
    </row>
    <row r="26" spans="1:8" ht="18.75" customHeight="1">
      <c r="A26" s="90" t="s">
        <v>52</v>
      </c>
      <c r="B26" s="65" t="s">
        <v>53</v>
      </c>
      <c r="C26" s="60">
        <v>323799</v>
      </c>
      <c r="D26" s="61">
        <v>392981.4</v>
      </c>
      <c r="E26" s="41">
        <f t="shared" si="0"/>
        <v>69182.40000000002</v>
      </c>
      <c r="F26" s="42">
        <f t="shared" si="2"/>
        <v>121.36584733121474</v>
      </c>
      <c r="G26" s="46">
        <v>0.04</v>
      </c>
      <c r="H26" s="47">
        <f>D26*100/D37</f>
        <v>0.03426834554237795</v>
      </c>
    </row>
    <row r="27" spans="1:8" ht="18.75" customHeight="1">
      <c r="A27" s="90" t="s">
        <v>54</v>
      </c>
      <c r="B27" s="64" t="s">
        <v>55</v>
      </c>
      <c r="C27" s="60">
        <v>1398057</v>
      </c>
      <c r="D27" s="61">
        <v>1489252.05</v>
      </c>
      <c r="E27" s="41">
        <f t="shared" si="0"/>
        <v>91195.05000000005</v>
      </c>
      <c r="F27" s="42">
        <f t="shared" si="2"/>
        <v>106.52298511434084</v>
      </c>
      <c r="G27" s="46">
        <v>0.16</v>
      </c>
      <c r="H27" s="47">
        <f>D27*100/D37</f>
        <v>0.12986417130453176</v>
      </c>
    </row>
    <row r="28" spans="1:8" ht="18.75" customHeight="1" thickBot="1">
      <c r="A28" s="91" t="s">
        <v>56</v>
      </c>
      <c r="B28" s="66" t="s">
        <v>57</v>
      </c>
      <c r="C28" s="67">
        <v>516629</v>
      </c>
      <c r="D28" s="68">
        <v>561442.69</v>
      </c>
      <c r="E28" s="51">
        <f t="shared" si="0"/>
        <v>44813.689999999944</v>
      </c>
      <c r="F28" s="53">
        <f t="shared" si="2"/>
        <v>108.67424980014671</v>
      </c>
      <c r="G28" s="53">
        <v>0.05</v>
      </c>
      <c r="H28" s="54">
        <f>D28*100/D37</f>
        <v>0.048958327552301915</v>
      </c>
    </row>
    <row r="29" spans="1:8" ht="18.75" customHeight="1" thickBot="1" thickTop="1">
      <c r="A29" s="85" t="s">
        <v>58</v>
      </c>
      <c r="B29" s="69" t="s">
        <v>59</v>
      </c>
      <c r="C29" s="33">
        <f>C30+C31</f>
        <v>1520587</v>
      </c>
      <c r="D29" s="56">
        <f>D30+D31</f>
        <v>2000871.3399999938</v>
      </c>
      <c r="E29" s="35">
        <f t="shared" si="0"/>
        <v>480284.3399999938</v>
      </c>
      <c r="F29" s="37">
        <f t="shared" si="2"/>
        <v>131.58545614292333</v>
      </c>
      <c r="G29" s="37">
        <v>0.16</v>
      </c>
      <c r="H29" s="38">
        <f>D29*100/D37</f>
        <v>0.17447785178881386</v>
      </c>
    </row>
    <row r="30" spans="1:8" ht="15" customHeight="1" thickTop="1">
      <c r="A30" s="86" t="s">
        <v>60</v>
      </c>
      <c r="B30" s="70" t="s">
        <v>61</v>
      </c>
      <c r="C30" s="58">
        <v>1365686</v>
      </c>
      <c r="D30" s="59">
        <v>1500238.31</v>
      </c>
      <c r="E30" s="41">
        <f t="shared" si="0"/>
        <v>134552.31000000006</v>
      </c>
      <c r="F30" s="43">
        <f t="shared" si="2"/>
        <v>109.85236064512634</v>
      </c>
      <c r="G30" s="43">
        <v>0.15</v>
      </c>
      <c r="H30" s="44">
        <f>D30*100/D37</f>
        <v>0.13082218344937732</v>
      </c>
    </row>
    <row r="31" spans="1:8" ht="15" customHeight="1">
      <c r="A31" s="87" t="s">
        <v>62</v>
      </c>
      <c r="B31" s="65" t="s">
        <v>63</v>
      </c>
      <c r="C31" s="60">
        <v>154901</v>
      </c>
      <c r="D31" s="61">
        <v>500633.02999999374</v>
      </c>
      <c r="E31" s="41">
        <f t="shared" si="0"/>
        <v>345732.02999999374</v>
      </c>
      <c r="F31" s="43">
        <f t="shared" si="2"/>
        <v>323.1954796934776</v>
      </c>
      <c r="G31" s="46">
        <v>0.01</v>
      </c>
      <c r="H31" s="47">
        <f>D31*100/D37</f>
        <v>0.04365566833943655</v>
      </c>
    </row>
    <row r="32" spans="1:8" ht="18.75" customHeight="1" thickBot="1">
      <c r="A32" s="91" t="s">
        <v>64</v>
      </c>
      <c r="B32" s="71" t="s">
        <v>65</v>
      </c>
      <c r="C32" s="72">
        <v>52499078</v>
      </c>
      <c r="D32" s="73">
        <v>51276632.410000004</v>
      </c>
      <c r="E32" s="51">
        <f t="shared" si="0"/>
        <v>-1222445.5899999961</v>
      </c>
      <c r="F32" s="74">
        <f t="shared" si="2"/>
        <v>97.67149131647608</v>
      </c>
      <c r="G32" s="74">
        <v>5.62</v>
      </c>
      <c r="H32" s="44">
        <f>D32*100/D37</f>
        <v>4.471370293035182</v>
      </c>
    </row>
    <row r="33" spans="1:8" ht="31.5" customHeight="1" thickBot="1" thickTop="1">
      <c r="A33" s="474" t="s">
        <v>66</v>
      </c>
      <c r="B33" s="475"/>
      <c r="C33" s="75">
        <f>C5+C14+C23+C24+C25+C26+C27+C28+C29+C32</f>
        <v>643652962</v>
      </c>
      <c r="D33" s="76">
        <f>D5+D14+D23+D24+D25+D26+D27+D28+D29+D32</f>
        <v>789073952.33</v>
      </c>
      <c r="E33" s="77">
        <f t="shared" si="0"/>
        <v>145420990.33000004</v>
      </c>
      <c r="F33" s="78">
        <f t="shared" si="2"/>
        <v>122.59307405004998</v>
      </c>
      <c r="G33" s="78">
        <v>71.56</v>
      </c>
      <c r="H33" s="79">
        <f>D33*100/D37</f>
        <v>68.80798647705541</v>
      </c>
    </row>
    <row r="34" spans="1:8" ht="18.75" customHeight="1" thickTop="1">
      <c r="A34" s="92" t="s">
        <v>67</v>
      </c>
      <c r="B34" s="57" t="s">
        <v>68</v>
      </c>
      <c r="C34" s="58">
        <v>379102</v>
      </c>
      <c r="D34" s="41">
        <v>535634.21</v>
      </c>
      <c r="E34" s="80">
        <f t="shared" si="0"/>
        <v>156532.20999999996</v>
      </c>
      <c r="F34" s="43">
        <f t="shared" si="2"/>
        <v>141.29026225132023</v>
      </c>
      <c r="G34" s="43">
        <v>0.02</v>
      </c>
      <c r="H34" s="81">
        <f>D34*100/D37</f>
        <v>0.04670780396374646</v>
      </c>
    </row>
    <row r="35" spans="1:8" ht="18.75" customHeight="1">
      <c r="A35" s="90" t="s">
        <v>69</v>
      </c>
      <c r="B35" s="64" t="s">
        <v>70</v>
      </c>
      <c r="C35" s="60">
        <v>10596716</v>
      </c>
      <c r="D35" s="41">
        <v>133797061.17</v>
      </c>
      <c r="E35" s="80">
        <f t="shared" si="0"/>
        <v>123200345.17</v>
      </c>
      <c r="F35" s="43">
        <f t="shared" si="2"/>
        <v>1262.6276024572142</v>
      </c>
      <c r="G35" s="43">
        <v>1.61</v>
      </c>
      <c r="H35" s="47">
        <f>D35*100/D37</f>
        <v>11.667228842709195</v>
      </c>
    </row>
    <row r="36" spans="1:8" ht="18.75" customHeight="1" thickBot="1">
      <c r="A36" s="91" t="s">
        <v>71</v>
      </c>
      <c r="B36" s="71" t="s">
        <v>72</v>
      </c>
      <c r="C36" s="72">
        <v>220490746</v>
      </c>
      <c r="D36" s="51">
        <v>223370046</v>
      </c>
      <c r="E36" s="82">
        <f t="shared" si="0"/>
        <v>2879300</v>
      </c>
      <c r="F36" s="74">
        <f t="shared" si="2"/>
        <v>101.30585979331758</v>
      </c>
      <c r="G36" s="74">
        <v>26.81</v>
      </c>
      <c r="H36" s="44">
        <f>D36*100/D37</f>
        <v>19.478076876271643</v>
      </c>
    </row>
    <row r="37" spans="1:8" ht="31.5" customHeight="1" thickBot="1" thickTop="1">
      <c r="A37" s="474" t="s">
        <v>73</v>
      </c>
      <c r="B37" s="475"/>
      <c r="C37" s="75">
        <f>C33+C34+C35+C36</f>
        <v>875119526</v>
      </c>
      <c r="D37" s="76">
        <f>D33+D34+D35+D36</f>
        <v>1146776693.71</v>
      </c>
      <c r="E37" s="77">
        <f t="shared" si="0"/>
        <v>271657167.71000004</v>
      </c>
      <c r="F37" s="78">
        <f t="shared" si="2"/>
        <v>131.04229303986529</v>
      </c>
      <c r="G37" s="78">
        <v>100</v>
      </c>
      <c r="H37" s="83">
        <f>H33+H34+H35+H36</f>
        <v>99.99999999999999</v>
      </c>
    </row>
    <row r="38" ht="13.5" thickTop="1"/>
    <row r="39" ht="12.75">
      <c r="A39" s="5" t="s">
        <v>195</v>
      </c>
    </row>
    <row r="40" ht="12.75">
      <c r="A40" s="5" t="s">
        <v>196</v>
      </c>
    </row>
    <row r="41" ht="12.75">
      <c r="A41" s="5" t="s">
        <v>197</v>
      </c>
    </row>
  </sheetData>
  <mergeCells count="8">
    <mergeCell ref="A1:H1"/>
    <mergeCell ref="A33:B33"/>
    <mergeCell ref="A37:B37"/>
    <mergeCell ref="G3:H3"/>
    <mergeCell ref="E3:E4"/>
    <mergeCell ref="F3:F4"/>
    <mergeCell ref="C3:D3"/>
    <mergeCell ref="A3:B4"/>
  </mergeCells>
  <printOptions horizontalCentered="1" verticalCentered="1"/>
  <pageMargins left="0.7086614173228347" right="0.7086614173228347" top="0.59" bottom="0.3937007874015748" header="0.32" footer="0.15748031496062992"/>
  <pageSetup firstPageNumber="208" useFirstPageNumber="1" fitToHeight="1" fitToWidth="1" horizontalDpi="600" verticalDpi="600" orientation="landscape" paperSize="9" scale="74" r:id="rId1"/>
  <headerFooter alignWithMargins="0">
    <oddHeader>&amp;C&amp;"Calibri,Standardowy"&amp;P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9">
      <selection activeCell="A42" sqref="A42:A44"/>
    </sheetView>
  </sheetViews>
  <sheetFormatPr defaultColWidth="9.140625" defaultRowHeight="12.75"/>
  <cols>
    <col min="1" max="1" width="5.00390625" style="321" customWidth="1"/>
    <col min="2" max="2" width="58.7109375" style="321" customWidth="1"/>
    <col min="3" max="3" width="12.28125" style="321" customWidth="1"/>
    <col min="4" max="4" width="13.421875" style="321" customWidth="1"/>
    <col min="5" max="5" width="19.140625" style="321" customWidth="1"/>
    <col min="6" max="7" width="19.00390625" style="321" customWidth="1"/>
    <col min="8" max="8" width="15.7109375" style="321" customWidth="1"/>
    <col min="9" max="10" width="9.140625" style="321" customWidth="1"/>
    <col min="11" max="11" width="14.421875" style="321" bestFit="1" customWidth="1"/>
    <col min="12" max="16384" width="9.140625" style="321" customWidth="1"/>
  </cols>
  <sheetData>
    <row r="1" spans="1:8" s="320" customFormat="1" ht="20.25">
      <c r="A1" s="491" t="s">
        <v>156</v>
      </c>
      <c r="B1" s="491"/>
      <c r="C1" s="491"/>
      <c r="D1" s="491"/>
      <c r="E1" s="491"/>
      <c r="F1" s="491"/>
      <c r="G1" s="491"/>
      <c r="H1" s="491"/>
    </row>
    <row r="2" ht="13.5" thickBot="1">
      <c r="H2" s="322" t="s">
        <v>87</v>
      </c>
    </row>
    <row r="3" spans="1:8" ht="17.25" customHeight="1" thickTop="1">
      <c r="A3" s="492" t="s">
        <v>14</v>
      </c>
      <c r="B3" s="461"/>
      <c r="C3" s="318" t="s">
        <v>77</v>
      </c>
      <c r="D3" s="319"/>
      <c r="E3" s="323" t="s">
        <v>78</v>
      </c>
      <c r="F3" s="323" t="s">
        <v>79</v>
      </c>
      <c r="G3" s="323" t="s">
        <v>80</v>
      </c>
      <c r="H3" s="315" t="s">
        <v>81</v>
      </c>
    </row>
    <row r="4" spans="1:8" ht="20.25" customHeight="1" thickBot="1">
      <c r="A4" s="343"/>
      <c r="B4" s="317"/>
      <c r="C4" s="324" t="s">
        <v>82</v>
      </c>
      <c r="D4" s="325" t="s">
        <v>83</v>
      </c>
      <c r="E4" s="326" t="s">
        <v>84</v>
      </c>
      <c r="F4" s="326" t="s">
        <v>84</v>
      </c>
      <c r="G4" s="326" t="s">
        <v>84</v>
      </c>
      <c r="H4" s="316"/>
    </row>
    <row r="5" spans="1:8" ht="16.5" customHeight="1" thickBot="1" thickTop="1">
      <c r="A5" s="327" t="s">
        <v>85</v>
      </c>
      <c r="B5" s="328" t="s">
        <v>21</v>
      </c>
      <c r="C5" s="329" t="s">
        <v>86</v>
      </c>
      <c r="D5" s="330">
        <f>SUM(D6:D13)</f>
        <v>2163.6</v>
      </c>
      <c r="E5" s="330">
        <v>407665316.47</v>
      </c>
      <c r="F5" s="330">
        <v>171239.49</v>
      </c>
      <c r="G5" s="330">
        <v>407494076.98</v>
      </c>
      <c r="H5" s="331">
        <v>35.533864545301626</v>
      </c>
    </row>
    <row r="6" spans="1:8" ht="15.75" customHeight="1" thickTop="1">
      <c r="A6" s="332" t="s">
        <v>5</v>
      </c>
      <c r="B6" s="333" t="s">
        <v>22</v>
      </c>
      <c r="C6" s="334" t="s">
        <v>86</v>
      </c>
      <c r="D6" s="335">
        <v>433.8</v>
      </c>
      <c r="E6" s="336">
        <v>20431904.74</v>
      </c>
      <c r="F6" s="336">
        <v>0</v>
      </c>
      <c r="G6" s="337">
        <v>20431904.74</v>
      </c>
      <c r="H6" s="338">
        <v>1.7816811984467198</v>
      </c>
    </row>
    <row r="7" spans="1:8" ht="15.75" customHeight="1">
      <c r="A7" s="339" t="s">
        <v>7</v>
      </c>
      <c r="B7" s="333" t="s">
        <v>23</v>
      </c>
      <c r="C7" s="340" t="s">
        <v>86</v>
      </c>
      <c r="D7" s="341">
        <v>486.9</v>
      </c>
      <c r="E7" s="342">
        <v>113513155.19771405</v>
      </c>
      <c r="F7" s="342">
        <v>0</v>
      </c>
      <c r="G7" s="344">
        <v>113513155.19771405</v>
      </c>
      <c r="H7" s="345">
        <v>9.898453275195315</v>
      </c>
    </row>
    <row r="8" spans="1:8" ht="15.75" customHeight="1">
      <c r="A8" s="339" t="s">
        <v>24</v>
      </c>
      <c r="B8" s="346" t="s">
        <v>25</v>
      </c>
      <c r="C8" s="340" t="s">
        <v>86</v>
      </c>
      <c r="D8" s="347">
        <v>108</v>
      </c>
      <c r="E8" s="342">
        <v>11460000</v>
      </c>
      <c r="F8" s="342">
        <v>0</v>
      </c>
      <c r="G8" s="344">
        <v>11460000</v>
      </c>
      <c r="H8" s="345">
        <v>0.9993227158223043</v>
      </c>
    </row>
    <row r="9" spans="1:8" ht="15.75" customHeight="1">
      <c r="A9" s="339" t="s">
        <v>26</v>
      </c>
      <c r="B9" s="346" t="s">
        <v>27</v>
      </c>
      <c r="C9" s="340" t="s">
        <v>86</v>
      </c>
      <c r="D9" s="341">
        <v>93.4</v>
      </c>
      <c r="E9" s="342">
        <v>18029400.49</v>
      </c>
      <c r="F9" s="342">
        <v>565.49</v>
      </c>
      <c r="G9" s="344">
        <v>18028835</v>
      </c>
      <c r="H9" s="345">
        <v>1.5721312700970518</v>
      </c>
    </row>
    <row r="10" spans="1:8" ht="15.75" customHeight="1">
      <c r="A10" s="339" t="s">
        <v>28</v>
      </c>
      <c r="B10" s="346" t="s">
        <v>29</v>
      </c>
      <c r="C10" s="340" t="s">
        <v>86</v>
      </c>
      <c r="D10" s="347">
        <v>221.6</v>
      </c>
      <c r="E10" s="342">
        <v>34592382</v>
      </c>
      <c r="F10" s="342">
        <v>0</v>
      </c>
      <c r="G10" s="344">
        <v>34592382</v>
      </c>
      <c r="H10" s="345">
        <v>3.0164880564574688</v>
      </c>
    </row>
    <row r="11" spans="1:8" ht="15.75" customHeight="1">
      <c r="A11" s="339" t="s">
        <v>30</v>
      </c>
      <c r="B11" s="346" t="s">
        <v>31</v>
      </c>
      <c r="C11" s="340" t="s">
        <v>86</v>
      </c>
      <c r="D11" s="341">
        <v>743.1</v>
      </c>
      <c r="E11" s="342">
        <v>180684595.43228593</v>
      </c>
      <c r="F11" s="342">
        <v>0</v>
      </c>
      <c r="G11" s="344">
        <v>180684595.43228593</v>
      </c>
      <c r="H11" s="345">
        <v>15.755865673180303</v>
      </c>
    </row>
    <row r="12" spans="1:8" ht="15.75" customHeight="1">
      <c r="A12" s="339" t="s">
        <v>32</v>
      </c>
      <c r="B12" s="346" t="s">
        <v>33</v>
      </c>
      <c r="C12" s="340" t="s">
        <v>86</v>
      </c>
      <c r="D12" s="347">
        <v>27.2</v>
      </c>
      <c r="E12" s="342">
        <v>3059820</v>
      </c>
      <c r="F12" s="342">
        <v>0</v>
      </c>
      <c r="G12" s="344">
        <v>3059820</v>
      </c>
      <c r="H12" s="345">
        <v>0.2668191651245552</v>
      </c>
    </row>
    <row r="13" spans="1:8" ht="15.75" customHeight="1" thickBot="1">
      <c r="A13" s="348" t="s">
        <v>34</v>
      </c>
      <c r="B13" s="349" t="s">
        <v>35</v>
      </c>
      <c r="C13" s="350" t="s">
        <v>86</v>
      </c>
      <c r="D13" s="341">
        <v>49.6</v>
      </c>
      <c r="E13" s="351">
        <v>25894058.61</v>
      </c>
      <c r="F13" s="351">
        <v>170674</v>
      </c>
      <c r="G13" s="352">
        <v>25723384.61</v>
      </c>
      <c r="H13" s="353">
        <v>2.2431031909779113</v>
      </c>
    </row>
    <row r="14" spans="1:8" s="356" customFormat="1" ht="17.25" customHeight="1" thickBot="1" thickTop="1">
      <c r="A14" s="327" t="s">
        <v>20</v>
      </c>
      <c r="B14" s="354" t="s">
        <v>37</v>
      </c>
      <c r="C14" s="355">
        <v>6736</v>
      </c>
      <c r="D14" s="330" t="s">
        <v>86</v>
      </c>
      <c r="E14" s="330">
        <v>248847084.74999994</v>
      </c>
      <c r="F14" s="330">
        <v>120740266.33</v>
      </c>
      <c r="G14" s="330">
        <v>128106818.41999994</v>
      </c>
      <c r="H14" s="331">
        <v>11.171034354173571</v>
      </c>
    </row>
    <row r="15" spans="1:8" ht="16.5" thickTop="1">
      <c r="A15" s="357" t="s">
        <v>5</v>
      </c>
      <c r="B15" s="358" t="s">
        <v>38</v>
      </c>
      <c r="C15" s="359">
        <v>5748</v>
      </c>
      <c r="D15" s="360" t="s">
        <v>86</v>
      </c>
      <c r="E15" s="361">
        <v>112715494.3</v>
      </c>
      <c r="F15" s="361">
        <v>62599824.43</v>
      </c>
      <c r="G15" s="360">
        <v>50115669.87</v>
      </c>
      <c r="H15" s="362">
        <v>4.370133273974034</v>
      </c>
    </row>
    <row r="16" spans="1:8" ht="15.75">
      <c r="A16" s="339" t="s">
        <v>7</v>
      </c>
      <c r="B16" s="333" t="s">
        <v>39</v>
      </c>
      <c r="C16" s="359">
        <v>767</v>
      </c>
      <c r="D16" s="363" t="s">
        <v>86</v>
      </c>
      <c r="E16" s="361">
        <v>13502385.89</v>
      </c>
      <c r="F16" s="361">
        <v>6928374.2</v>
      </c>
      <c r="G16" s="360">
        <v>6574011.69</v>
      </c>
      <c r="H16" s="362">
        <v>0.5732599664832789</v>
      </c>
    </row>
    <row r="17" spans="1:8" ht="15.75">
      <c r="A17" s="339" t="s">
        <v>24</v>
      </c>
      <c r="B17" s="364" t="s">
        <v>40</v>
      </c>
      <c r="C17" s="365">
        <v>138</v>
      </c>
      <c r="D17" s="363" t="s">
        <v>86</v>
      </c>
      <c r="E17" s="366">
        <v>19945424.57</v>
      </c>
      <c r="F17" s="366">
        <v>7492999.699999999</v>
      </c>
      <c r="G17" s="363">
        <v>12452424.870000001</v>
      </c>
      <c r="H17" s="367">
        <v>1.0858630924661086</v>
      </c>
    </row>
    <row r="18" spans="1:8" ht="15.75">
      <c r="A18" s="339" t="s">
        <v>26</v>
      </c>
      <c r="B18" s="364" t="s">
        <v>41</v>
      </c>
      <c r="C18" s="365">
        <v>44</v>
      </c>
      <c r="D18" s="363" t="s">
        <v>86</v>
      </c>
      <c r="E18" s="366">
        <v>49669375.76</v>
      </c>
      <c r="F18" s="366">
        <v>26371113.73</v>
      </c>
      <c r="G18" s="363">
        <v>23298262.029999997</v>
      </c>
      <c r="H18" s="367">
        <v>2.0316302343594472</v>
      </c>
    </row>
    <row r="19" spans="1:8" ht="15.75">
      <c r="A19" s="339" t="s">
        <v>28</v>
      </c>
      <c r="B19" s="364" t="s">
        <v>42</v>
      </c>
      <c r="C19" s="365">
        <v>17</v>
      </c>
      <c r="D19" s="363" t="s">
        <v>86</v>
      </c>
      <c r="E19" s="366">
        <v>11360229.95</v>
      </c>
      <c r="F19" s="366">
        <v>6653509.44</v>
      </c>
      <c r="G19" s="363">
        <v>4706720.51</v>
      </c>
      <c r="H19" s="367">
        <v>0.41043042955233333</v>
      </c>
    </row>
    <row r="20" spans="1:8" ht="15.75">
      <c r="A20" s="339" t="s">
        <v>30</v>
      </c>
      <c r="B20" s="364" t="s">
        <v>43</v>
      </c>
      <c r="C20" s="365">
        <v>12</v>
      </c>
      <c r="D20" s="363" t="s">
        <v>86</v>
      </c>
      <c r="E20" s="368">
        <v>38107678.39</v>
      </c>
      <c r="F20" s="368">
        <v>8461013.25</v>
      </c>
      <c r="G20" s="363">
        <v>29646665.14</v>
      </c>
      <c r="H20" s="367">
        <v>2.5852169217084846</v>
      </c>
    </row>
    <row r="21" spans="1:8" ht="15.75">
      <c r="A21" s="339" t="s">
        <v>32</v>
      </c>
      <c r="B21" s="364" t="s">
        <v>44</v>
      </c>
      <c r="C21" s="365">
        <v>1</v>
      </c>
      <c r="D21" s="363" t="s">
        <v>86</v>
      </c>
      <c r="E21" s="369">
        <v>267288</v>
      </c>
      <c r="F21" s="369">
        <v>267288</v>
      </c>
      <c r="G21" s="363">
        <v>0</v>
      </c>
      <c r="H21" s="367">
        <v>0</v>
      </c>
    </row>
    <row r="22" spans="1:8" ht="16.5" thickBot="1">
      <c r="A22" s="370" t="s">
        <v>34</v>
      </c>
      <c r="B22" s="371" t="s">
        <v>45</v>
      </c>
      <c r="C22" s="372">
        <v>9</v>
      </c>
      <c r="D22" s="373" t="s">
        <v>86</v>
      </c>
      <c r="E22" s="374">
        <v>3279207.89</v>
      </c>
      <c r="F22" s="374">
        <v>1966143.58</v>
      </c>
      <c r="G22" s="373">
        <v>1313064.31</v>
      </c>
      <c r="H22" s="375">
        <v>0.11450043562989001</v>
      </c>
    </row>
    <row r="23" spans="1:8" ht="16.5" thickTop="1">
      <c r="A23" s="376" t="s">
        <v>36</v>
      </c>
      <c r="B23" s="377" t="s">
        <v>47</v>
      </c>
      <c r="C23" s="378">
        <v>529</v>
      </c>
      <c r="D23" s="379" t="s">
        <v>86</v>
      </c>
      <c r="E23" s="380">
        <v>254088731.92000002</v>
      </c>
      <c r="F23" s="380">
        <v>57764879.199999996</v>
      </c>
      <c r="G23" s="381">
        <v>196323852.72000003</v>
      </c>
      <c r="H23" s="382">
        <v>17.119623532360254</v>
      </c>
    </row>
    <row r="24" spans="1:8" ht="15.75">
      <c r="A24" s="383" t="s">
        <v>46</v>
      </c>
      <c r="B24" s="384" t="s">
        <v>49</v>
      </c>
      <c r="C24" s="385">
        <v>31</v>
      </c>
      <c r="D24" s="386" t="s">
        <v>86</v>
      </c>
      <c r="E24" s="387">
        <v>484528.56</v>
      </c>
      <c r="F24" s="387">
        <v>262229.91</v>
      </c>
      <c r="G24" s="381">
        <v>222298.65</v>
      </c>
      <c r="H24" s="388">
        <v>0.019384650143248857</v>
      </c>
    </row>
    <row r="25" spans="1:8" ht="18" customHeight="1">
      <c r="A25" s="383" t="s">
        <v>48</v>
      </c>
      <c r="B25" s="384" t="s">
        <v>51</v>
      </c>
      <c r="C25" s="385">
        <v>1525</v>
      </c>
      <c r="D25" s="386" t="s">
        <v>86</v>
      </c>
      <c r="E25" s="387">
        <v>8457017.09</v>
      </c>
      <c r="F25" s="387">
        <v>7251291.42</v>
      </c>
      <c r="G25" s="381">
        <v>1205725.67</v>
      </c>
      <c r="H25" s="388">
        <v>0.10514040585349628</v>
      </c>
    </row>
    <row r="26" spans="1:8" ht="15.75">
      <c r="A26" s="383" t="s">
        <v>50</v>
      </c>
      <c r="B26" s="389" t="s">
        <v>53</v>
      </c>
      <c r="C26" s="385">
        <v>130</v>
      </c>
      <c r="D26" s="386" t="s">
        <v>86</v>
      </c>
      <c r="E26" s="387">
        <v>961166.48</v>
      </c>
      <c r="F26" s="387">
        <v>568185.08</v>
      </c>
      <c r="G26" s="381">
        <v>392981.4</v>
      </c>
      <c r="H26" s="388">
        <v>0.03426834554237794</v>
      </c>
    </row>
    <row r="27" spans="1:8" ht="15.75">
      <c r="A27" s="383" t="s">
        <v>52</v>
      </c>
      <c r="B27" s="384" t="s">
        <v>55</v>
      </c>
      <c r="C27" s="385">
        <v>483</v>
      </c>
      <c r="D27" s="386" t="s">
        <v>86</v>
      </c>
      <c r="E27" s="387">
        <v>6318420.14</v>
      </c>
      <c r="F27" s="387">
        <v>4829168.09</v>
      </c>
      <c r="G27" s="381">
        <v>1489252.05</v>
      </c>
      <c r="H27" s="388">
        <v>0.12986417130453173</v>
      </c>
    </row>
    <row r="28" spans="1:8" ht="16.5" thickBot="1">
      <c r="A28" s="390" t="s">
        <v>54</v>
      </c>
      <c r="B28" s="391" t="s">
        <v>57</v>
      </c>
      <c r="C28" s="392">
        <v>35</v>
      </c>
      <c r="D28" s="393" t="s">
        <v>86</v>
      </c>
      <c r="E28" s="394">
        <v>1995107.19</v>
      </c>
      <c r="F28" s="395">
        <v>1433664.5</v>
      </c>
      <c r="G28" s="396">
        <v>561442.69</v>
      </c>
      <c r="H28" s="397">
        <v>0.048958327552301915</v>
      </c>
    </row>
    <row r="29" spans="1:8" ht="17.25" thickBot="1" thickTop="1">
      <c r="A29" s="398" t="s">
        <v>56</v>
      </c>
      <c r="B29" s="399" t="s">
        <v>59</v>
      </c>
      <c r="C29" s="400">
        <v>82050</v>
      </c>
      <c r="D29" s="401" t="s">
        <v>86</v>
      </c>
      <c r="E29" s="401">
        <v>29345537.159999996</v>
      </c>
      <c r="F29" s="401">
        <v>27344665.820000004</v>
      </c>
      <c r="G29" s="330">
        <v>2000871.3399999924</v>
      </c>
      <c r="H29" s="331">
        <v>0.17447785178881373</v>
      </c>
    </row>
    <row r="30" spans="1:8" ht="16.5" thickTop="1">
      <c r="A30" s="357" t="s">
        <v>5</v>
      </c>
      <c r="B30" s="402" t="s">
        <v>61</v>
      </c>
      <c r="C30" s="403">
        <v>1152</v>
      </c>
      <c r="D30" s="404" t="s">
        <v>86</v>
      </c>
      <c r="E30" s="405">
        <v>4262150.98</v>
      </c>
      <c r="F30" s="336">
        <v>2761912.67</v>
      </c>
      <c r="G30" s="337">
        <v>1500238.31</v>
      </c>
      <c r="H30" s="406">
        <v>0.13082218344937735</v>
      </c>
    </row>
    <row r="31" spans="1:8" ht="15.75">
      <c r="A31" s="339" t="s">
        <v>7</v>
      </c>
      <c r="B31" s="407" t="s">
        <v>63</v>
      </c>
      <c r="C31" s="408">
        <v>18989</v>
      </c>
      <c r="D31" s="409" t="s">
        <v>86</v>
      </c>
      <c r="E31" s="410">
        <v>20620102.199999996</v>
      </c>
      <c r="F31" s="342">
        <v>20119469.17</v>
      </c>
      <c r="G31" s="337">
        <v>500633.02999999374</v>
      </c>
      <c r="H31" s="411">
        <v>0.04365566833943655</v>
      </c>
    </row>
    <row r="32" spans="1:8" ht="16.5" thickBot="1">
      <c r="A32" s="370" t="s">
        <v>24</v>
      </c>
      <c r="B32" s="412" t="s">
        <v>76</v>
      </c>
      <c r="C32" s="413">
        <v>61909</v>
      </c>
      <c r="D32" s="414" t="s">
        <v>86</v>
      </c>
      <c r="E32" s="415">
        <v>4463283.98</v>
      </c>
      <c r="F32" s="416">
        <v>4463283.98</v>
      </c>
      <c r="G32" s="417">
        <v>0</v>
      </c>
      <c r="H32" s="418">
        <v>0</v>
      </c>
    </row>
    <row r="33" spans="1:8" ht="17.25" thickBot="1" thickTop="1">
      <c r="A33" s="419" t="s">
        <v>58</v>
      </c>
      <c r="B33" s="420" t="s">
        <v>65</v>
      </c>
      <c r="C33" s="421" t="s">
        <v>86</v>
      </c>
      <c r="D33" s="422" t="s">
        <v>86</v>
      </c>
      <c r="E33" s="423">
        <v>51276632.410000004</v>
      </c>
      <c r="F33" s="424">
        <v>0</v>
      </c>
      <c r="G33" s="396">
        <v>51276632.410000004</v>
      </c>
      <c r="H33" s="425">
        <v>4.471370293035182</v>
      </c>
    </row>
    <row r="34" spans="1:8" ht="17.25" customHeight="1" thickBot="1" thickTop="1">
      <c r="A34" s="489" t="s">
        <v>66</v>
      </c>
      <c r="B34" s="490"/>
      <c r="C34" s="426">
        <v>91519</v>
      </c>
      <c r="D34" s="427">
        <v>2201.6635</v>
      </c>
      <c r="E34" s="428">
        <v>1009439542.17</v>
      </c>
      <c r="F34" s="427">
        <v>220365589.84</v>
      </c>
      <c r="G34" s="429">
        <v>789073952.3299999</v>
      </c>
      <c r="H34" s="430">
        <v>68.80798647705541</v>
      </c>
    </row>
    <row r="35" spans="1:8" ht="16.5" thickTop="1">
      <c r="A35" s="376" t="s">
        <v>64</v>
      </c>
      <c r="B35" s="431" t="s">
        <v>68</v>
      </c>
      <c r="C35" s="421" t="s">
        <v>86</v>
      </c>
      <c r="D35" s="379" t="s">
        <v>86</v>
      </c>
      <c r="E35" s="380">
        <v>3532215.48</v>
      </c>
      <c r="F35" s="432">
        <v>2996581.27</v>
      </c>
      <c r="G35" s="381">
        <v>535634.21</v>
      </c>
      <c r="H35" s="382">
        <v>0.04670780396374646</v>
      </c>
    </row>
    <row r="36" spans="1:8" ht="15.75">
      <c r="A36" s="433" t="s">
        <v>67</v>
      </c>
      <c r="B36" s="384" t="s">
        <v>70</v>
      </c>
      <c r="C36" s="434" t="s">
        <v>86</v>
      </c>
      <c r="D36" s="379" t="s">
        <v>86</v>
      </c>
      <c r="E36" s="387">
        <v>133797061.17</v>
      </c>
      <c r="F36" s="435">
        <v>0</v>
      </c>
      <c r="G36" s="381">
        <v>133797061.17</v>
      </c>
      <c r="H36" s="382">
        <v>11.667228842709195</v>
      </c>
    </row>
    <row r="37" spans="1:11" ht="16.5" thickBot="1">
      <c r="A37" s="419" t="s">
        <v>69</v>
      </c>
      <c r="B37" s="420" t="s">
        <v>72</v>
      </c>
      <c r="C37" s="434" t="s">
        <v>86</v>
      </c>
      <c r="D37" s="422" t="s">
        <v>86</v>
      </c>
      <c r="E37" s="423">
        <v>223370046</v>
      </c>
      <c r="F37" s="436">
        <v>0</v>
      </c>
      <c r="G37" s="381">
        <v>223370046</v>
      </c>
      <c r="H37" s="425">
        <v>19.478076876271643</v>
      </c>
      <c r="K37" s="437"/>
    </row>
    <row r="38" spans="1:8" ht="30" customHeight="1" thickBot="1" thickTop="1">
      <c r="A38" s="489" t="s">
        <v>73</v>
      </c>
      <c r="B38" s="490"/>
      <c r="C38" s="426" t="s">
        <v>86</v>
      </c>
      <c r="D38" s="427" t="s">
        <v>86</v>
      </c>
      <c r="E38" s="428">
        <v>1370138864.82</v>
      </c>
      <c r="F38" s="427">
        <v>223362171.11</v>
      </c>
      <c r="G38" s="428">
        <v>1146776693.71</v>
      </c>
      <c r="H38" s="430">
        <v>100</v>
      </c>
    </row>
    <row r="39" spans="3:8" ht="13.5" thickTop="1">
      <c r="C39" s="438"/>
      <c r="D39" s="438"/>
      <c r="E39" s="438"/>
      <c r="F39" s="438"/>
      <c r="G39" s="438"/>
      <c r="H39" s="438"/>
    </row>
    <row r="40" spans="1:2" ht="12.75">
      <c r="A40" s="488"/>
      <c r="B40" s="488"/>
    </row>
    <row r="41" spans="1:2" ht="12.75">
      <c r="A41" s="488"/>
      <c r="B41" s="488"/>
    </row>
    <row r="42" ht="12.75">
      <c r="A42" s="5" t="s">
        <v>195</v>
      </c>
    </row>
    <row r="43" ht="12.75">
      <c r="A43" s="5" t="s">
        <v>196</v>
      </c>
    </row>
    <row r="44" ht="12.75">
      <c r="A44" s="5" t="s">
        <v>197</v>
      </c>
    </row>
  </sheetData>
  <sheetProtection insertColumns="0" insertRows="0"/>
  <mergeCells count="8">
    <mergeCell ref="A1:H1"/>
    <mergeCell ref="A3:B4"/>
    <mergeCell ref="C3:D3"/>
    <mergeCell ref="H3:H4"/>
    <mergeCell ref="A40:B40"/>
    <mergeCell ref="A41:B41"/>
    <mergeCell ref="A34:B34"/>
    <mergeCell ref="A38:B38"/>
  </mergeCells>
  <printOptions horizontalCentered="1"/>
  <pageMargins left="0.1968503937007874" right="0.1968503937007874" top="0.5118110236220472" bottom="0.1968503937007874" header="0.2755905511811024" footer="0.22"/>
  <pageSetup firstPageNumber="209" useFirstPageNumber="1" horizontalDpi="600" verticalDpi="600" orientation="landscape" paperSize="9" scale="83" r:id="rId1"/>
  <headerFooter alignWithMargins="0">
    <oddHeader>&amp;C&amp;"Calibri,Regular"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SheetLayoutView="95" workbookViewId="0" topLeftCell="A7">
      <selection activeCell="A23" sqref="A23:A25"/>
    </sheetView>
  </sheetViews>
  <sheetFormatPr defaultColWidth="9.140625" defaultRowHeight="12.75"/>
  <cols>
    <col min="1" max="1" width="4.8515625" style="84" customWidth="1"/>
    <col min="2" max="2" width="46.7109375" style="5" customWidth="1"/>
    <col min="3" max="5" width="21.140625" style="5" customWidth="1"/>
    <col min="6" max="6" width="11.421875" style="5" customWidth="1"/>
    <col min="7" max="7" width="13.7109375" style="5" customWidth="1"/>
    <col min="8" max="16384" width="9.140625" style="5" customWidth="1"/>
  </cols>
  <sheetData>
    <row r="1" spans="1:8" s="26" customFormat="1" ht="21">
      <c r="A1" s="493" t="s">
        <v>157</v>
      </c>
      <c r="B1" s="493"/>
      <c r="C1" s="493"/>
      <c r="D1" s="493"/>
      <c r="E1" s="493"/>
      <c r="F1" s="493"/>
      <c r="G1" s="493"/>
      <c r="H1" s="189"/>
    </row>
    <row r="2" ht="13.5" thickBot="1">
      <c r="G2" s="6" t="s">
        <v>113</v>
      </c>
    </row>
    <row r="3" spans="1:7" ht="25.5" customHeight="1" thickBot="1" thickTop="1">
      <c r="A3" s="499" t="s">
        <v>88</v>
      </c>
      <c r="B3" s="500"/>
      <c r="C3" s="503" t="s">
        <v>89</v>
      </c>
      <c r="D3" s="504"/>
      <c r="E3" s="505"/>
      <c r="F3" s="478" t="s">
        <v>190</v>
      </c>
      <c r="G3" s="485" t="s">
        <v>81</v>
      </c>
    </row>
    <row r="4" spans="1:7" ht="31.5" customHeight="1" thickBot="1">
      <c r="A4" s="501"/>
      <c r="B4" s="502"/>
      <c r="C4" s="30" t="s">
        <v>90</v>
      </c>
      <c r="D4" s="30" t="s">
        <v>91</v>
      </c>
      <c r="E4" s="190" t="s">
        <v>191</v>
      </c>
      <c r="F4" s="479"/>
      <c r="G4" s="494"/>
    </row>
    <row r="5" spans="1:7" s="194" customFormat="1" ht="17.25" customHeight="1" thickBot="1" thickTop="1">
      <c r="A5" s="495">
        <v>1</v>
      </c>
      <c r="B5" s="496"/>
      <c r="C5" s="191">
        <v>2</v>
      </c>
      <c r="D5" s="191">
        <v>3</v>
      </c>
      <c r="E5" s="192">
        <v>4</v>
      </c>
      <c r="F5" s="192">
        <v>5</v>
      </c>
      <c r="G5" s="193">
        <v>6</v>
      </c>
    </row>
    <row r="6" spans="1:7" s="194" customFormat="1" ht="18" customHeight="1" thickBot="1" thickTop="1">
      <c r="A6" s="226" t="s">
        <v>20</v>
      </c>
      <c r="B6" s="195" t="s">
        <v>92</v>
      </c>
      <c r="C6" s="196">
        <v>278298.86</v>
      </c>
      <c r="D6" s="196">
        <v>270889.15</v>
      </c>
      <c r="E6" s="196">
        <v>-7409.709999999963</v>
      </c>
      <c r="F6" s="197">
        <v>97.33749897502277</v>
      </c>
      <c r="G6" s="198">
        <v>0.34652793971076407</v>
      </c>
    </row>
    <row r="7" spans="1:7" ht="18" customHeight="1">
      <c r="A7" s="86" t="s">
        <v>93</v>
      </c>
      <c r="B7" s="199" t="s">
        <v>94</v>
      </c>
      <c r="C7" s="200">
        <v>116867.86</v>
      </c>
      <c r="D7" s="200">
        <v>110654.54</v>
      </c>
      <c r="E7" s="201">
        <v>-6213.319999999992</v>
      </c>
      <c r="F7" s="202">
        <v>94.68346558241078</v>
      </c>
      <c r="G7" s="203">
        <v>0.1415519586732888</v>
      </c>
    </row>
    <row r="8" spans="1:7" ht="18" customHeight="1">
      <c r="A8" s="87" t="s">
        <v>95</v>
      </c>
      <c r="B8" s="204" t="s">
        <v>96</v>
      </c>
      <c r="C8" s="200">
        <v>3068</v>
      </c>
      <c r="D8" s="200">
        <v>0</v>
      </c>
      <c r="E8" s="205">
        <v>-3068</v>
      </c>
      <c r="F8" s="206">
        <v>0</v>
      </c>
      <c r="G8" s="207">
        <v>0</v>
      </c>
    </row>
    <row r="9" spans="1:7" ht="18" customHeight="1">
      <c r="A9" s="87" t="s">
        <v>97</v>
      </c>
      <c r="B9" s="204" t="s">
        <v>98</v>
      </c>
      <c r="C9" s="200">
        <v>18867</v>
      </c>
      <c r="D9" s="200">
        <v>16289</v>
      </c>
      <c r="E9" s="208">
        <v>-2578</v>
      </c>
      <c r="F9" s="202">
        <v>86.33593046059256</v>
      </c>
      <c r="G9" s="209">
        <v>0.020837282002430273</v>
      </c>
    </row>
    <row r="10" spans="1:7" ht="18" customHeight="1">
      <c r="A10" s="87" t="s">
        <v>99</v>
      </c>
      <c r="B10" s="204" t="s">
        <v>100</v>
      </c>
      <c r="C10" s="200">
        <v>137636</v>
      </c>
      <c r="D10" s="200">
        <v>142385.61</v>
      </c>
      <c r="E10" s="205">
        <v>4749.610000000015</v>
      </c>
      <c r="F10" s="205">
        <v>103.4508486151879</v>
      </c>
      <c r="G10" s="207">
        <v>0.1821431093779886</v>
      </c>
    </row>
    <row r="11" spans="1:7" ht="18" customHeight="1" thickBot="1">
      <c r="A11" s="227" t="s">
        <v>101</v>
      </c>
      <c r="B11" s="210" t="s">
        <v>102</v>
      </c>
      <c r="C11" s="211">
        <v>1860</v>
      </c>
      <c r="D11" s="211">
        <v>1560</v>
      </c>
      <c r="E11" s="201">
        <v>-300</v>
      </c>
      <c r="F11" s="202">
        <v>83.87096774193549</v>
      </c>
      <c r="G11" s="203">
        <v>0.001995589657056371</v>
      </c>
    </row>
    <row r="12" spans="1:7" s="194" customFormat="1" ht="18.75" customHeight="1" thickBot="1">
      <c r="A12" s="228" t="s">
        <v>36</v>
      </c>
      <c r="B12" s="212" t="s">
        <v>103</v>
      </c>
      <c r="C12" s="213">
        <v>49172471.099999994</v>
      </c>
      <c r="D12" s="213">
        <v>56430790.19</v>
      </c>
      <c r="E12" s="213">
        <v>7258319.090000004</v>
      </c>
      <c r="F12" s="214">
        <v>114.76094027334737</v>
      </c>
      <c r="G12" s="215">
        <v>72.18762900171932</v>
      </c>
    </row>
    <row r="13" spans="1:7" ht="18" customHeight="1">
      <c r="A13" s="86" t="s">
        <v>93</v>
      </c>
      <c r="B13" s="199" t="s">
        <v>104</v>
      </c>
      <c r="C13" s="200">
        <v>10928491.76</v>
      </c>
      <c r="D13" s="200">
        <v>11168071.2</v>
      </c>
      <c r="E13" s="208">
        <v>239579.43999999948</v>
      </c>
      <c r="F13" s="208">
        <v>102.19224615126579</v>
      </c>
      <c r="G13" s="209">
        <v>14.286466266659701</v>
      </c>
    </row>
    <row r="14" spans="1:7" ht="18" customHeight="1">
      <c r="A14" s="87" t="s">
        <v>95</v>
      </c>
      <c r="B14" s="204" t="s">
        <v>105</v>
      </c>
      <c r="C14" s="216">
        <v>10077584</v>
      </c>
      <c r="D14" s="216">
        <v>10314825.12</v>
      </c>
      <c r="E14" s="208">
        <v>237241.11999999918</v>
      </c>
      <c r="F14" s="205">
        <v>102.35414678756337</v>
      </c>
      <c r="G14" s="207">
        <v>13.19497328449823</v>
      </c>
    </row>
    <row r="15" spans="1:7" ht="18" customHeight="1">
      <c r="A15" s="87" t="s">
        <v>97</v>
      </c>
      <c r="B15" s="204" t="s">
        <v>106</v>
      </c>
      <c r="C15" s="216">
        <v>1965</v>
      </c>
      <c r="D15" s="216">
        <v>2432</v>
      </c>
      <c r="E15" s="208">
        <v>467</v>
      </c>
      <c r="F15" s="205">
        <v>123.76590330788804</v>
      </c>
      <c r="G15" s="207">
        <v>0.003111073106385317</v>
      </c>
    </row>
    <row r="16" spans="1:7" ht="18" customHeight="1" thickBot="1">
      <c r="A16" s="227" t="s">
        <v>99</v>
      </c>
      <c r="B16" s="210" t="s">
        <v>107</v>
      </c>
      <c r="C16" s="211">
        <v>28164430.34</v>
      </c>
      <c r="D16" s="211">
        <v>34945461.87</v>
      </c>
      <c r="E16" s="217">
        <v>6781031.5299999975</v>
      </c>
      <c r="F16" s="202">
        <v>124.07657974310015</v>
      </c>
      <c r="G16" s="203">
        <v>44.703078377454986</v>
      </c>
    </row>
    <row r="17" spans="1:7" s="194" customFormat="1" ht="18" customHeight="1" thickBot="1">
      <c r="A17" s="228" t="s">
        <v>46</v>
      </c>
      <c r="B17" s="212" t="s">
        <v>108</v>
      </c>
      <c r="C17" s="213">
        <v>27541251.43</v>
      </c>
      <c r="D17" s="213">
        <v>21470704.169999998</v>
      </c>
      <c r="E17" s="213">
        <v>-6070547.260000002</v>
      </c>
      <c r="F17" s="214">
        <v>77.95834631759868</v>
      </c>
      <c r="G17" s="215">
        <v>27.46584305856993</v>
      </c>
    </row>
    <row r="18" spans="1:7" ht="18" customHeight="1">
      <c r="A18" s="86" t="s">
        <v>93</v>
      </c>
      <c r="B18" s="199" t="s">
        <v>109</v>
      </c>
      <c r="C18" s="200">
        <v>64560.2</v>
      </c>
      <c r="D18" s="200">
        <v>64774.96</v>
      </c>
      <c r="E18" s="208">
        <v>214.7600000000093</v>
      </c>
      <c r="F18" s="208">
        <v>100.3326507662616</v>
      </c>
      <c r="G18" s="209">
        <v>0.0828616924437437</v>
      </c>
    </row>
    <row r="19" spans="1:7" ht="18" customHeight="1">
      <c r="A19" s="87" t="s">
        <v>95</v>
      </c>
      <c r="B19" s="204" t="s">
        <v>110</v>
      </c>
      <c r="C19" s="216">
        <v>27326691.23</v>
      </c>
      <c r="D19" s="216">
        <v>21405929.209999997</v>
      </c>
      <c r="E19" s="205">
        <v>-5920762.020000003</v>
      </c>
      <c r="F19" s="205">
        <v>78.33341047342012</v>
      </c>
      <c r="G19" s="207">
        <v>27.382981366126188</v>
      </c>
    </row>
    <row r="20" spans="1:7" ht="18" customHeight="1" thickBot="1">
      <c r="A20" s="88" t="s">
        <v>97</v>
      </c>
      <c r="B20" s="218" t="s">
        <v>111</v>
      </c>
      <c r="C20" s="219">
        <v>150000</v>
      </c>
      <c r="D20" s="219">
        <v>0</v>
      </c>
      <c r="E20" s="220">
        <v>-150000</v>
      </c>
      <c r="F20" s="221">
        <v>0</v>
      </c>
      <c r="G20" s="222">
        <v>0</v>
      </c>
    </row>
    <row r="21" spans="1:7" s="194" customFormat="1" ht="27.75" customHeight="1" thickBot="1" thickTop="1">
      <c r="A21" s="497" t="s">
        <v>112</v>
      </c>
      <c r="B21" s="498"/>
      <c r="C21" s="223">
        <v>76992021.38999999</v>
      </c>
      <c r="D21" s="223">
        <v>78172383.50999999</v>
      </c>
      <c r="E21" s="224">
        <v>1180362.12</v>
      </c>
      <c r="F21" s="224">
        <v>101.53309667507095</v>
      </c>
      <c r="G21" s="225">
        <v>100</v>
      </c>
    </row>
    <row r="22" ht="13.5" thickTop="1"/>
    <row r="23" ht="12.75">
      <c r="A23" s="5" t="s">
        <v>195</v>
      </c>
    </row>
    <row r="24" ht="12.75">
      <c r="A24" s="5" t="s">
        <v>196</v>
      </c>
    </row>
    <row r="25" ht="12" customHeight="1">
      <c r="A25" s="5" t="s">
        <v>197</v>
      </c>
    </row>
    <row r="26" ht="12.75">
      <c r="G26" s="6"/>
    </row>
  </sheetData>
  <sheetProtection insertColumns="0" insertRows="0"/>
  <mergeCells count="7">
    <mergeCell ref="A1:G1"/>
    <mergeCell ref="G3:G4"/>
    <mergeCell ref="A5:B5"/>
    <mergeCell ref="A21:B21"/>
    <mergeCell ref="A3:B4"/>
    <mergeCell ref="C3:E3"/>
    <mergeCell ref="F3:F4"/>
  </mergeCells>
  <printOptions/>
  <pageMargins left="0.75" right="0.75" top="1" bottom="0.53" header="0.5" footer="0.5"/>
  <pageSetup firstPageNumber="210" useFirstPageNumber="1" horizontalDpi="600" verticalDpi="600" orientation="landscape" paperSize="9" scale="94" r:id="rId1"/>
  <headerFooter alignWithMargins="0">
    <oddHeader>&amp;C&amp;"Calibri,Regular"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workbookViewId="0" topLeftCell="A25">
      <selection activeCell="A42" sqref="A42:A44"/>
    </sheetView>
  </sheetViews>
  <sheetFormatPr defaultColWidth="9.140625" defaultRowHeight="12.75"/>
  <cols>
    <col min="1" max="1" width="5.00390625" style="321" customWidth="1"/>
    <col min="2" max="2" width="58.7109375" style="321" customWidth="1"/>
    <col min="3" max="3" width="12.28125" style="321" customWidth="1"/>
    <col min="4" max="4" width="13.421875" style="321" customWidth="1"/>
    <col min="5" max="5" width="19.7109375" style="321" customWidth="1"/>
    <col min="6" max="7" width="19.00390625" style="321" customWidth="1"/>
    <col min="8" max="8" width="15.7109375" style="321" customWidth="1"/>
    <col min="9" max="10" width="9.140625" style="321" customWidth="1"/>
    <col min="11" max="11" width="14.421875" style="321" bestFit="1" customWidth="1"/>
    <col min="12" max="16384" width="9.140625" style="321" customWidth="1"/>
  </cols>
  <sheetData>
    <row r="1" spans="1:8" s="320" customFormat="1" ht="20.25">
      <c r="A1" s="491" t="s">
        <v>158</v>
      </c>
      <c r="B1" s="491"/>
      <c r="C1" s="491"/>
      <c r="D1" s="491"/>
      <c r="E1" s="491"/>
      <c r="F1" s="491"/>
      <c r="G1" s="491"/>
      <c r="H1" s="491"/>
    </row>
    <row r="2" ht="13.5" thickBot="1">
      <c r="H2" s="322" t="s">
        <v>114</v>
      </c>
    </row>
    <row r="3" spans="1:8" ht="17.25" customHeight="1" thickTop="1">
      <c r="A3" s="492" t="s">
        <v>14</v>
      </c>
      <c r="B3" s="461"/>
      <c r="C3" s="318" t="s">
        <v>77</v>
      </c>
      <c r="D3" s="319"/>
      <c r="E3" s="323" t="s">
        <v>78</v>
      </c>
      <c r="F3" s="323" t="s">
        <v>79</v>
      </c>
      <c r="G3" s="323" t="s">
        <v>80</v>
      </c>
      <c r="H3" s="315" t="s">
        <v>81</v>
      </c>
    </row>
    <row r="4" spans="1:8" ht="20.25" customHeight="1" thickBot="1">
      <c r="A4" s="343"/>
      <c r="B4" s="317"/>
      <c r="C4" s="324" t="s">
        <v>82</v>
      </c>
      <c r="D4" s="325" t="s">
        <v>83</v>
      </c>
      <c r="E4" s="326" t="s">
        <v>84</v>
      </c>
      <c r="F4" s="326" t="s">
        <v>84</v>
      </c>
      <c r="G4" s="326" t="s">
        <v>84</v>
      </c>
      <c r="H4" s="316"/>
    </row>
    <row r="5" spans="1:8" ht="16.5" customHeight="1" thickBot="1" thickTop="1">
      <c r="A5" s="327" t="s">
        <v>85</v>
      </c>
      <c r="B5" s="328" t="s">
        <v>21</v>
      </c>
      <c r="C5" s="329" t="s">
        <v>86</v>
      </c>
      <c r="D5" s="330">
        <f>SUM(D6:D13)</f>
        <v>2163.6</v>
      </c>
      <c r="E5" s="463">
        <v>407395159.6599999</v>
      </c>
      <c r="F5" s="463">
        <v>0</v>
      </c>
      <c r="G5" s="463">
        <v>407395159.6599999</v>
      </c>
      <c r="H5" s="464">
        <v>49.946677437484794</v>
      </c>
    </row>
    <row r="6" spans="1:8" ht="15.75" customHeight="1" thickTop="1">
      <c r="A6" s="332" t="s">
        <v>5</v>
      </c>
      <c r="B6" s="333" t="s">
        <v>22</v>
      </c>
      <c r="C6" s="334" t="s">
        <v>86</v>
      </c>
      <c r="D6" s="335">
        <v>433.8</v>
      </c>
      <c r="E6" s="336">
        <v>20431904.74</v>
      </c>
      <c r="F6" s="336">
        <v>0</v>
      </c>
      <c r="G6" s="337">
        <v>20431904.74</v>
      </c>
      <c r="H6" s="338">
        <v>2.5049530689905124</v>
      </c>
    </row>
    <row r="7" spans="1:8" ht="15.75" customHeight="1">
      <c r="A7" s="339" t="s">
        <v>7</v>
      </c>
      <c r="B7" s="333" t="s">
        <v>23</v>
      </c>
      <c r="C7" s="340" t="s">
        <v>86</v>
      </c>
      <c r="D7" s="341">
        <v>486.9</v>
      </c>
      <c r="E7" s="342">
        <v>113513155.19771405</v>
      </c>
      <c r="F7" s="342">
        <v>0</v>
      </c>
      <c r="G7" s="344">
        <v>113513155.19771405</v>
      </c>
      <c r="H7" s="345">
        <v>13.91672142669309</v>
      </c>
    </row>
    <row r="8" spans="1:8" ht="15.75" customHeight="1">
      <c r="A8" s="339" t="s">
        <v>24</v>
      </c>
      <c r="B8" s="346" t="s">
        <v>25</v>
      </c>
      <c r="C8" s="340" t="s">
        <v>86</v>
      </c>
      <c r="D8" s="347">
        <v>108</v>
      </c>
      <c r="E8" s="342">
        <v>11460000</v>
      </c>
      <c r="F8" s="342">
        <v>0</v>
      </c>
      <c r="G8" s="344">
        <v>11460000</v>
      </c>
      <c r="H8" s="345">
        <v>1.4049968681789808</v>
      </c>
    </row>
    <row r="9" spans="1:8" ht="15.75" customHeight="1">
      <c r="A9" s="339" t="s">
        <v>26</v>
      </c>
      <c r="B9" s="346" t="s">
        <v>27</v>
      </c>
      <c r="C9" s="340" t="s">
        <v>86</v>
      </c>
      <c r="D9" s="341">
        <v>93.4</v>
      </c>
      <c r="E9" s="342">
        <v>18028522.58</v>
      </c>
      <c r="F9" s="342">
        <v>0</v>
      </c>
      <c r="G9" s="344">
        <v>18028522.58</v>
      </c>
      <c r="H9" s="345">
        <v>2.2102982341007014</v>
      </c>
    </row>
    <row r="10" spans="1:8" ht="15.75" customHeight="1">
      <c r="A10" s="339" t="s">
        <v>28</v>
      </c>
      <c r="B10" s="346" t="s">
        <v>29</v>
      </c>
      <c r="C10" s="340" t="s">
        <v>86</v>
      </c>
      <c r="D10" s="347">
        <v>221.6</v>
      </c>
      <c r="E10" s="342">
        <v>34592382</v>
      </c>
      <c r="F10" s="342">
        <v>0</v>
      </c>
      <c r="G10" s="344">
        <v>34592382</v>
      </c>
      <c r="H10" s="345">
        <v>4.241028653826436</v>
      </c>
    </row>
    <row r="11" spans="1:8" ht="15.75" customHeight="1">
      <c r="A11" s="339" t="s">
        <v>30</v>
      </c>
      <c r="B11" s="346" t="s">
        <v>31</v>
      </c>
      <c r="C11" s="340" t="s">
        <v>86</v>
      </c>
      <c r="D11" s="341">
        <v>743.1</v>
      </c>
      <c r="E11" s="342">
        <v>180684595.43228593</v>
      </c>
      <c r="F11" s="342">
        <v>0</v>
      </c>
      <c r="G11" s="344">
        <v>180684595.43228593</v>
      </c>
      <c r="H11" s="345">
        <v>22.151945088180444</v>
      </c>
    </row>
    <row r="12" spans="1:8" ht="15.75" customHeight="1">
      <c r="A12" s="339" t="s">
        <v>32</v>
      </c>
      <c r="B12" s="346" t="s">
        <v>33</v>
      </c>
      <c r="C12" s="340" t="s">
        <v>86</v>
      </c>
      <c r="D12" s="347">
        <v>27.2</v>
      </c>
      <c r="E12" s="342">
        <v>3059820</v>
      </c>
      <c r="F12" s="342">
        <v>0</v>
      </c>
      <c r="G12" s="344">
        <v>3059820</v>
      </c>
      <c r="H12" s="345">
        <v>0.3751341638037879</v>
      </c>
    </row>
    <row r="13" spans="1:8" ht="15.75" customHeight="1" thickBot="1">
      <c r="A13" s="348" t="s">
        <v>34</v>
      </c>
      <c r="B13" s="349" t="s">
        <v>35</v>
      </c>
      <c r="C13" s="350" t="s">
        <v>86</v>
      </c>
      <c r="D13" s="341">
        <v>49.6</v>
      </c>
      <c r="E13" s="351">
        <v>25624779.71</v>
      </c>
      <c r="F13" s="351">
        <v>0</v>
      </c>
      <c r="G13" s="352">
        <v>25624779.71</v>
      </c>
      <c r="H13" s="353">
        <v>3.141599933710846</v>
      </c>
    </row>
    <row r="14" spans="1:8" s="356" customFormat="1" ht="17.25" customHeight="1" thickBot="1" thickTop="1">
      <c r="A14" s="327" t="s">
        <v>20</v>
      </c>
      <c r="B14" s="354" t="s">
        <v>37</v>
      </c>
      <c r="C14" s="355">
        <v>36</v>
      </c>
      <c r="D14" s="330" t="s">
        <v>86</v>
      </c>
      <c r="E14" s="330">
        <v>10012291.86</v>
      </c>
      <c r="F14" s="330">
        <v>3076740.4</v>
      </c>
      <c r="G14" s="330">
        <v>6935551.459999999</v>
      </c>
      <c r="H14" s="331">
        <v>0.8502991344148478</v>
      </c>
    </row>
    <row r="15" spans="1:8" ht="16.5" thickTop="1">
      <c r="A15" s="357" t="s">
        <v>5</v>
      </c>
      <c r="B15" s="358" t="s">
        <v>38</v>
      </c>
      <c r="C15" s="359">
        <v>5</v>
      </c>
      <c r="D15" s="360" t="s">
        <v>86</v>
      </c>
      <c r="E15" s="361">
        <v>486214.38</v>
      </c>
      <c r="F15" s="361">
        <v>209</v>
      </c>
      <c r="G15" s="360">
        <v>486005.38</v>
      </c>
      <c r="H15" s="362">
        <v>0.05958429640646906</v>
      </c>
    </row>
    <row r="16" spans="1:8" ht="15.75">
      <c r="A16" s="339" t="s">
        <v>7</v>
      </c>
      <c r="B16" s="333" t="s">
        <v>39</v>
      </c>
      <c r="C16" s="359">
        <v>0</v>
      </c>
      <c r="D16" s="363" t="s">
        <v>86</v>
      </c>
      <c r="E16" s="361">
        <v>0</v>
      </c>
      <c r="F16" s="361">
        <v>0</v>
      </c>
      <c r="G16" s="360">
        <v>0</v>
      </c>
      <c r="H16" s="362">
        <v>0</v>
      </c>
    </row>
    <row r="17" spans="1:8" ht="15.75">
      <c r="A17" s="339" t="s">
        <v>24</v>
      </c>
      <c r="B17" s="364" t="s">
        <v>40</v>
      </c>
      <c r="C17" s="365">
        <v>31</v>
      </c>
      <c r="D17" s="363" t="s">
        <v>86</v>
      </c>
      <c r="E17" s="366">
        <v>9526077.479999999</v>
      </c>
      <c r="F17" s="366">
        <v>3076531.4</v>
      </c>
      <c r="G17" s="363">
        <v>6449546.079999998</v>
      </c>
      <c r="H17" s="367">
        <v>0.7907148380083786</v>
      </c>
    </row>
    <row r="18" spans="1:8" ht="15.75">
      <c r="A18" s="339" t="s">
        <v>26</v>
      </c>
      <c r="B18" s="364" t="s">
        <v>41</v>
      </c>
      <c r="C18" s="365">
        <v>0</v>
      </c>
      <c r="D18" s="363" t="s">
        <v>86</v>
      </c>
      <c r="E18" s="366">
        <v>0</v>
      </c>
      <c r="F18" s="366">
        <v>0</v>
      </c>
      <c r="G18" s="363">
        <v>0</v>
      </c>
      <c r="H18" s="367">
        <v>0</v>
      </c>
    </row>
    <row r="19" spans="1:8" ht="15.75">
      <c r="A19" s="339" t="s">
        <v>28</v>
      </c>
      <c r="B19" s="364" t="s">
        <v>42</v>
      </c>
      <c r="C19" s="365">
        <v>0</v>
      </c>
      <c r="D19" s="363" t="s">
        <v>86</v>
      </c>
      <c r="E19" s="366">
        <v>0</v>
      </c>
      <c r="F19" s="366">
        <v>0</v>
      </c>
      <c r="G19" s="363">
        <v>0</v>
      </c>
      <c r="H19" s="367">
        <v>0</v>
      </c>
    </row>
    <row r="20" spans="1:8" ht="15.75">
      <c r="A20" s="339" t="s">
        <v>30</v>
      </c>
      <c r="B20" s="364" t="s">
        <v>43</v>
      </c>
      <c r="C20" s="365">
        <v>0</v>
      </c>
      <c r="D20" s="363" t="s">
        <v>86</v>
      </c>
      <c r="E20" s="368">
        <v>0</v>
      </c>
      <c r="F20" s="368">
        <v>0</v>
      </c>
      <c r="G20" s="363">
        <v>0</v>
      </c>
      <c r="H20" s="367">
        <v>0</v>
      </c>
    </row>
    <row r="21" spans="1:8" ht="15.75">
      <c r="A21" s="339" t="s">
        <v>32</v>
      </c>
      <c r="B21" s="364" t="s">
        <v>44</v>
      </c>
      <c r="C21" s="365">
        <v>0</v>
      </c>
      <c r="D21" s="363" t="s">
        <v>86</v>
      </c>
      <c r="E21" s="369">
        <v>0</v>
      </c>
      <c r="F21" s="369">
        <v>0</v>
      </c>
      <c r="G21" s="363">
        <v>0</v>
      </c>
      <c r="H21" s="367">
        <v>0</v>
      </c>
    </row>
    <row r="22" spans="1:8" ht="16.5" thickBot="1">
      <c r="A22" s="370" t="s">
        <v>34</v>
      </c>
      <c r="B22" s="371" t="s">
        <v>45</v>
      </c>
      <c r="C22" s="372">
        <v>0</v>
      </c>
      <c r="D22" s="373" t="s">
        <v>86</v>
      </c>
      <c r="E22" s="374">
        <v>0</v>
      </c>
      <c r="F22" s="374">
        <v>0</v>
      </c>
      <c r="G22" s="373">
        <v>0</v>
      </c>
      <c r="H22" s="375">
        <v>0</v>
      </c>
    </row>
    <row r="23" spans="1:8" ht="16.5" thickTop="1">
      <c r="A23" s="376" t="s">
        <v>36</v>
      </c>
      <c r="B23" s="377" t="s">
        <v>47</v>
      </c>
      <c r="C23" s="378">
        <v>0</v>
      </c>
      <c r="D23" s="379" t="s">
        <v>86</v>
      </c>
      <c r="E23" s="380">
        <v>24655271.04</v>
      </c>
      <c r="F23" s="380">
        <v>1589614.13</v>
      </c>
      <c r="G23" s="381">
        <v>23065656.91</v>
      </c>
      <c r="H23" s="382">
        <v>2.8278512845585397</v>
      </c>
    </row>
    <row r="24" spans="1:8" ht="15.75">
      <c r="A24" s="383" t="s">
        <v>46</v>
      </c>
      <c r="B24" s="384" t="s">
        <v>49</v>
      </c>
      <c r="C24" s="385">
        <v>0</v>
      </c>
      <c r="D24" s="386" t="s">
        <v>86</v>
      </c>
      <c r="E24" s="387">
        <v>100014</v>
      </c>
      <c r="F24" s="387">
        <v>2773.68</v>
      </c>
      <c r="G24" s="381">
        <v>97240.32</v>
      </c>
      <c r="H24" s="388">
        <v>0.011921670598666834</v>
      </c>
    </row>
    <row r="25" spans="1:8" ht="18" customHeight="1">
      <c r="A25" s="383" t="s">
        <v>48</v>
      </c>
      <c r="B25" s="384" t="s">
        <v>51</v>
      </c>
      <c r="C25" s="385">
        <v>0</v>
      </c>
      <c r="D25" s="386" t="s">
        <v>86</v>
      </c>
      <c r="E25" s="387">
        <v>3274192.72</v>
      </c>
      <c r="F25" s="387">
        <v>2709338.75</v>
      </c>
      <c r="G25" s="381">
        <v>564853.97</v>
      </c>
      <c r="H25" s="388">
        <v>0.0692511395138276</v>
      </c>
    </row>
    <row r="26" spans="1:8" ht="15.75">
      <c r="A26" s="383" t="s">
        <v>50</v>
      </c>
      <c r="B26" s="389" t="s">
        <v>53</v>
      </c>
      <c r="C26" s="385">
        <v>0</v>
      </c>
      <c r="D26" s="386" t="s">
        <v>86</v>
      </c>
      <c r="E26" s="387">
        <v>328127.45</v>
      </c>
      <c r="F26" s="387">
        <v>196617.19</v>
      </c>
      <c r="G26" s="381">
        <v>131510.26</v>
      </c>
      <c r="H26" s="388">
        <v>0.016123167838865925</v>
      </c>
    </row>
    <row r="27" spans="1:8" ht="15.75">
      <c r="A27" s="383" t="s">
        <v>52</v>
      </c>
      <c r="B27" s="384" t="s">
        <v>55</v>
      </c>
      <c r="C27" s="385">
        <v>0</v>
      </c>
      <c r="D27" s="386" t="s">
        <v>86</v>
      </c>
      <c r="E27" s="387">
        <v>1724637.18</v>
      </c>
      <c r="F27" s="387">
        <v>1447280.62</v>
      </c>
      <c r="G27" s="381">
        <v>277356.56</v>
      </c>
      <c r="H27" s="388">
        <v>0.03400393526779191</v>
      </c>
    </row>
    <row r="28" spans="1:8" ht="16.5" thickBot="1">
      <c r="A28" s="390" t="s">
        <v>54</v>
      </c>
      <c r="B28" s="391" t="s">
        <v>57</v>
      </c>
      <c r="C28" s="392">
        <v>0</v>
      </c>
      <c r="D28" s="393" t="s">
        <v>86</v>
      </c>
      <c r="E28" s="394">
        <v>531530.02</v>
      </c>
      <c r="F28" s="395">
        <v>317304.34</v>
      </c>
      <c r="G28" s="396">
        <v>214225.68</v>
      </c>
      <c r="H28" s="397">
        <v>0.02626408459716514</v>
      </c>
    </row>
    <row r="29" spans="1:8" ht="17.25" thickBot="1" thickTop="1">
      <c r="A29" s="398" t="s">
        <v>56</v>
      </c>
      <c r="B29" s="399" t="s">
        <v>59</v>
      </c>
      <c r="C29" s="400">
        <v>2</v>
      </c>
      <c r="D29" s="401" t="s">
        <v>86</v>
      </c>
      <c r="E29" s="401">
        <v>3107376.6</v>
      </c>
      <c r="F29" s="401">
        <v>2660122.62</v>
      </c>
      <c r="G29" s="330">
        <v>447253.98</v>
      </c>
      <c r="H29" s="331">
        <v>0.05483337183076654</v>
      </c>
    </row>
    <row r="30" spans="1:8" ht="16.5" thickTop="1">
      <c r="A30" s="357" t="s">
        <v>5</v>
      </c>
      <c r="B30" s="402" t="s">
        <v>61</v>
      </c>
      <c r="C30" s="403">
        <v>0</v>
      </c>
      <c r="D30" s="404" t="s">
        <v>86</v>
      </c>
      <c r="E30" s="405">
        <v>1195738.1</v>
      </c>
      <c r="F30" s="336">
        <v>748484.12</v>
      </c>
      <c r="G30" s="337">
        <v>447253.98</v>
      </c>
      <c r="H30" s="406">
        <v>0.054833371830766545</v>
      </c>
    </row>
    <row r="31" spans="1:8" ht="15.75">
      <c r="A31" s="339" t="s">
        <v>7</v>
      </c>
      <c r="B31" s="407" t="s">
        <v>63</v>
      </c>
      <c r="C31" s="408">
        <v>2</v>
      </c>
      <c r="D31" s="409" t="s">
        <v>86</v>
      </c>
      <c r="E31" s="410">
        <v>1911638.5</v>
      </c>
      <c r="F31" s="342">
        <v>1911638.5</v>
      </c>
      <c r="G31" s="337">
        <v>0</v>
      </c>
      <c r="H31" s="411">
        <v>0</v>
      </c>
    </row>
    <row r="32" spans="1:8" ht="16.5" thickBot="1">
      <c r="A32" s="370" t="s">
        <v>24</v>
      </c>
      <c r="B32" s="412" t="s">
        <v>76</v>
      </c>
      <c r="C32" s="413">
        <v>0</v>
      </c>
      <c r="D32" s="414" t="s">
        <v>86</v>
      </c>
      <c r="E32" s="415">
        <v>0</v>
      </c>
      <c r="F32" s="416">
        <v>0</v>
      </c>
      <c r="G32" s="417">
        <v>0</v>
      </c>
      <c r="H32" s="418">
        <v>0</v>
      </c>
    </row>
    <row r="33" spans="1:8" ht="17.25" thickBot="1" thickTop="1">
      <c r="A33" s="419" t="s">
        <v>58</v>
      </c>
      <c r="B33" s="420" t="s">
        <v>65</v>
      </c>
      <c r="C33" s="421" t="s">
        <v>86</v>
      </c>
      <c r="D33" s="422" t="s">
        <v>86</v>
      </c>
      <c r="E33" s="423">
        <v>19119248.51</v>
      </c>
      <c r="F33" s="424">
        <v>0</v>
      </c>
      <c r="G33" s="396">
        <v>19119248.51</v>
      </c>
      <c r="H33" s="425">
        <v>2.344021315749184</v>
      </c>
    </row>
    <row r="34" spans="1:8" ht="17.25" customHeight="1" thickBot="1" thickTop="1">
      <c r="A34" s="489" t="s">
        <v>66</v>
      </c>
      <c r="B34" s="490"/>
      <c r="C34" s="465">
        <v>38</v>
      </c>
      <c r="D34" s="428">
        <v>2201.6114</v>
      </c>
      <c r="E34" s="428">
        <v>470247849.0399999</v>
      </c>
      <c r="F34" s="428">
        <v>11999791.729999999</v>
      </c>
      <c r="G34" s="466">
        <v>458248057.3099999</v>
      </c>
      <c r="H34" s="467">
        <v>56.18124654185444</v>
      </c>
    </row>
    <row r="35" spans="1:8" ht="16.5" thickTop="1">
      <c r="A35" s="376" t="s">
        <v>64</v>
      </c>
      <c r="B35" s="431" t="s">
        <v>68</v>
      </c>
      <c r="C35" s="421" t="s">
        <v>86</v>
      </c>
      <c r="D35" s="379" t="s">
        <v>86</v>
      </c>
      <c r="E35" s="380">
        <v>1502707.94</v>
      </c>
      <c r="F35" s="432">
        <v>1257691.28</v>
      </c>
      <c r="G35" s="381">
        <v>245016.66</v>
      </c>
      <c r="H35" s="382">
        <v>0.03003906107780751</v>
      </c>
    </row>
    <row r="36" spans="1:8" ht="15.75">
      <c r="A36" s="433" t="s">
        <v>67</v>
      </c>
      <c r="B36" s="384" t="s">
        <v>70</v>
      </c>
      <c r="C36" s="434" t="s">
        <v>86</v>
      </c>
      <c r="D36" s="379" t="s">
        <v>86</v>
      </c>
      <c r="E36" s="387">
        <v>133797061.17</v>
      </c>
      <c r="F36" s="435">
        <v>0</v>
      </c>
      <c r="G36" s="381">
        <v>133797061.17</v>
      </c>
      <c r="H36" s="382">
        <v>16.40352983554987</v>
      </c>
    </row>
    <row r="37" spans="1:11" ht="16.5" thickBot="1">
      <c r="A37" s="419" t="s">
        <v>69</v>
      </c>
      <c r="B37" s="420" t="s">
        <v>72</v>
      </c>
      <c r="C37" s="434" t="s">
        <v>86</v>
      </c>
      <c r="D37" s="422" t="s">
        <v>86</v>
      </c>
      <c r="E37" s="423">
        <v>223370046</v>
      </c>
      <c r="F37" s="436">
        <v>0</v>
      </c>
      <c r="G37" s="381">
        <v>223370046</v>
      </c>
      <c r="H37" s="425">
        <v>27.385184561517878</v>
      </c>
      <c r="K37" s="437"/>
    </row>
    <row r="38" spans="1:8" ht="30" customHeight="1" thickBot="1" thickTop="1">
      <c r="A38" s="489" t="s">
        <v>73</v>
      </c>
      <c r="B38" s="490"/>
      <c r="C38" s="426" t="s">
        <v>86</v>
      </c>
      <c r="D38" s="427" t="s">
        <v>86</v>
      </c>
      <c r="E38" s="427">
        <v>828917664.1499999</v>
      </c>
      <c r="F38" s="427">
        <v>13257483.009999998</v>
      </c>
      <c r="G38" s="427">
        <v>815660181.1399999</v>
      </c>
      <c r="H38" s="430">
        <v>100</v>
      </c>
    </row>
    <row r="39" spans="1:8" ht="13.5" thickTop="1">
      <c r="A39" s="506"/>
      <c r="B39" s="506"/>
      <c r="C39" s="506"/>
      <c r="D39" s="506"/>
      <c r="E39" s="506"/>
      <c r="F39" s="506"/>
      <c r="G39" s="506"/>
      <c r="H39" s="506"/>
    </row>
    <row r="40" spans="1:2" ht="12.75">
      <c r="A40" s="488"/>
      <c r="B40" s="488"/>
    </row>
    <row r="41" spans="1:2" ht="12.75">
      <c r="A41" s="488"/>
      <c r="B41" s="488"/>
    </row>
    <row r="42" ht="12.75">
      <c r="A42" s="5" t="s">
        <v>195</v>
      </c>
    </row>
    <row r="43" ht="12.75">
      <c r="A43" s="5" t="s">
        <v>196</v>
      </c>
    </row>
    <row r="44" ht="12.75">
      <c r="A44" s="5" t="s">
        <v>197</v>
      </c>
    </row>
  </sheetData>
  <sheetProtection insertColumns="0" insertRows="0"/>
  <mergeCells count="9">
    <mergeCell ref="A1:H1"/>
    <mergeCell ref="A3:B4"/>
    <mergeCell ref="C3:D3"/>
    <mergeCell ref="H3:H4"/>
    <mergeCell ref="A40:B40"/>
    <mergeCell ref="A41:B41"/>
    <mergeCell ref="A39:H39"/>
    <mergeCell ref="A34:B34"/>
    <mergeCell ref="A38:B38"/>
  </mergeCells>
  <printOptions horizontalCentered="1"/>
  <pageMargins left="0.1968503937007874" right="0.1968503937007874" top="0.64" bottom="0.1968503937007874" header="0.38" footer="0.22"/>
  <pageSetup firstPageNumber="211" useFirstPageNumber="1" horizontalDpi="600" verticalDpi="600" orientation="landscape" paperSize="9" scale="80" r:id="rId1"/>
  <headerFooter alignWithMargins="0">
    <oddHeader>&amp;C&amp;"Calibri,Regular"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zoomScaleSheetLayoutView="95" workbookViewId="0" topLeftCell="A10">
      <selection activeCell="A25" sqref="A25:A27"/>
    </sheetView>
  </sheetViews>
  <sheetFormatPr defaultColWidth="9.140625" defaultRowHeight="12.75"/>
  <cols>
    <col min="1" max="1" width="4.8515625" style="84" customWidth="1"/>
    <col min="2" max="2" width="46.7109375" style="5" customWidth="1"/>
    <col min="3" max="5" width="21.140625" style="5" customWidth="1"/>
    <col min="6" max="6" width="11.421875" style="5" customWidth="1"/>
    <col min="7" max="7" width="13.7109375" style="5" customWidth="1"/>
    <col min="8" max="16384" width="9.140625" style="5" customWidth="1"/>
  </cols>
  <sheetData>
    <row r="1" spans="1:8" s="26" customFormat="1" ht="21">
      <c r="A1" s="493" t="s">
        <v>159</v>
      </c>
      <c r="B1" s="493"/>
      <c r="C1" s="493"/>
      <c r="D1" s="493"/>
      <c r="E1" s="493"/>
      <c r="F1" s="493"/>
      <c r="G1" s="493"/>
      <c r="H1" s="189"/>
    </row>
    <row r="2" ht="13.5" thickBot="1">
      <c r="G2" s="6" t="s">
        <v>115</v>
      </c>
    </row>
    <row r="3" spans="1:7" ht="25.5" customHeight="1" thickBot="1" thickTop="1">
      <c r="A3" s="508" t="s">
        <v>88</v>
      </c>
      <c r="B3" s="509"/>
      <c r="C3" s="503" t="s">
        <v>89</v>
      </c>
      <c r="D3" s="504"/>
      <c r="E3" s="505"/>
      <c r="F3" s="478" t="s">
        <v>190</v>
      </c>
      <c r="G3" s="485" t="s">
        <v>81</v>
      </c>
    </row>
    <row r="4" spans="1:7" ht="31.5" customHeight="1" thickBot="1">
      <c r="A4" s="510"/>
      <c r="B4" s="511"/>
      <c r="C4" s="30" t="s">
        <v>90</v>
      </c>
      <c r="D4" s="30" t="s">
        <v>91</v>
      </c>
      <c r="E4" s="190" t="s">
        <v>191</v>
      </c>
      <c r="F4" s="479"/>
      <c r="G4" s="494"/>
    </row>
    <row r="5" spans="1:7" s="194" customFormat="1" ht="17.25" customHeight="1" thickBot="1" thickTop="1">
      <c r="A5" s="495">
        <v>1</v>
      </c>
      <c r="B5" s="496"/>
      <c r="C5" s="191">
        <v>2</v>
      </c>
      <c r="D5" s="191">
        <v>3</v>
      </c>
      <c r="E5" s="192">
        <v>4</v>
      </c>
      <c r="F5" s="192">
        <v>5</v>
      </c>
      <c r="G5" s="193">
        <v>6</v>
      </c>
    </row>
    <row r="6" spans="1:7" s="194" customFormat="1" ht="18" customHeight="1" thickBot="1" thickTop="1">
      <c r="A6" s="226" t="s">
        <v>20</v>
      </c>
      <c r="B6" s="195" t="s">
        <v>92</v>
      </c>
      <c r="C6" s="196">
        <v>0</v>
      </c>
      <c r="D6" s="196">
        <v>0</v>
      </c>
      <c r="E6" s="196">
        <v>0</v>
      </c>
      <c r="F6" s="197">
        <v>0</v>
      </c>
      <c r="G6" s="198">
        <v>0</v>
      </c>
    </row>
    <row r="7" spans="1:7" ht="18" customHeight="1">
      <c r="A7" s="86" t="s">
        <v>93</v>
      </c>
      <c r="B7" s="199" t="s">
        <v>94</v>
      </c>
      <c r="C7" s="200">
        <v>0</v>
      </c>
      <c r="D7" s="200">
        <v>0</v>
      </c>
      <c r="E7" s="201">
        <v>0</v>
      </c>
      <c r="F7" s="202">
        <v>0</v>
      </c>
      <c r="G7" s="203">
        <v>0</v>
      </c>
    </row>
    <row r="8" spans="1:7" ht="18" customHeight="1">
      <c r="A8" s="87" t="s">
        <v>95</v>
      </c>
      <c r="B8" s="204" t="s">
        <v>96</v>
      </c>
      <c r="C8" s="200">
        <v>0</v>
      </c>
      <c r="D8" s="200">
        <v>0</v>
      </c>
      <c r="E8" s="205">
        <v>0</v>
      </c>
      <c r="F8" s="206">
        <v>0</v>
      </c>
      <c r="G8" s="207">
        <v>0</v>
      </c>
    </row>
    <row r="9" spans="1:7" ht="18" customHeight="1">
      <c r="A9" s="87" t="s">
        <v>97</v>
      </c>
      <c r="B9" s="204" t="s">
        <v>98</v>
      </c>
      <c r="C9" s="200">
        <v>0</v>
      </c>
      <c r="D9" s="200">
        <v>0</v>
      </c>
      <c r="E9" s="208">
        <v>0</v>
      </c>
      <c r="F9" s="202">
        <v>0</v>
      </c>
      <c r="G9" s="209">
        <v>0</v>
      </c>
    </row>
    <row r="10" spans="1:7" ht="18" customHeight="1">
      <c r="A10" s="87" t="s">
        <v>99</v>
      </c>
      <c r="B10" s="204" t="s">
        <v>100</v>
      </c>
      <c r="C10" s="200">
        <v>0</v>
      </c>
      <c r="D10" s="200">
        <v>0</v>
      </c>
      <c r="E10" s="205">
        <v>0</v>
      </c>
      <c r="F10" s="205">
        <v>0</v>
      </c>
      <c r="G10" s="207">
        <v>0</v>
      </c>
    </row>
    <row r="11" spans="1:7" ht="18" customHeight="1" thickBot="1">
      <c r="A11" s="227" t="s">
        <v>101</v>
      </c>
      <c r="B11" s="210" t="s">
        <v>102</v>
      </c>
      <c r="C11" s="211">
        <v>0</v>
      </c>
      <c r="D11" s="211">
        <v>0</v>
      </c>
      <c r="E11" s="201">
        <v>0</v>
      </c>
      <c r="F11" s="202">
        <v>0</v>
      </c>
      <c r="G11" s="203">
        <v>0</v>
      </c>
    </row>
    <row r="12" spans="1:7" s="194" customFormat="1" ht="18.75" customHeight="1" thickBot="1">
      <c r="A12" s="228" t="s">
        <v>36</v>
      </c>
      <c r="B12" s="212" t="s">
        <v>103</v>
      </c>
      <c r="C12" s="213">
        <v>30480043.8</v>
      </c>
      <c r="D12" s="213">
        <v>33612819.18</v>
      </c>
      <c r="E12" s="213">
        <v>3132775.38</v>
      </c>
      <c r="F12" s="214">
        <v>110.27811967907999</v>
      </c>
      <c r="G12" s="215">
        <v>88.85654446509903</v>
      </c>
    </row>
    <row r="13" spans="1:7" ht="18" customHeight="1">
      <c r="A13" s="86" t="s">
        <v>93</v>
      </c>
      <c r="B13" s="199" t="s">
        <v>104</v>
      </c>
      <c r="C13" s="200">
        <v>4582467</v>
      </c>
      <c r="D13" s="200">
        <v>4282926</v>
      </c>
      <c r="E13" s="208">
        <v>-299541</v>
      </c>
      <c r="F13" s="208">
        <v>93.46332444947231</v>
      </c>
      <c r="G13" s="209">
        <v>11.322049558585368</v>
      </c>
    </row>
    <row r="14" spans="1:7" ht="18" customHeight="1">
      <c r="A14" s="87" t="s">
        <v>95</v>
      </c>
      <c r="B14" s="204" t="s">
        <v>105</v>
      </c>
      <c r="C14" s="216">
        <v>9953113</v>
      </c>
      <c r="D14" s="216">
        <v>10186464.64</v>
      </c>
      <c r="E14" s="208">
        <v>233351.6400000006</v>
      </c>
      <c r="F14" s="205">
        <v>102.34450909981632</v>
      </c>
      <c r="G14" s="207">
        <v>26.928239591544997</v>
      </c>
    </row>
    <row r="15" spans="1:7" ht="18" customHeight="1">
      <c r="A15" s="87" t="s">
        <v>97</v>
      </c>
      <c r="B15" s="204" t="s">
        <v>106</v>
      </c>
      <c r="C15" s="216">
        <v>0</v>
      </c>
      <c r="D15" s="216">
        <v>0</v>
      </c>
      <c r="E15" s="208">
        <v>0</v>
      </c>
      <c r="F15" s="205">
        <v>0</v>
      </c>
      <c r="G15" s="207">
        <v>0</v>
      </c>
    </row>
    <row r="16" spans="1:7" ht="18" customHeight="1" thickBot="1">
      <c r="A16" s="227" t="s">
        <v>99</v>
      </c>
      <c r="B16" s="210" t="s">
        <v>107</v>
      </c>
      <c r="C16" s="211">
        <v>15944463.8</v>
      </c>
      <c r="D16" s="211">
        <v>19143428.54</v>
      </c>
      <c r="E16" s="217">
        <v>3198964.74</v>
      </c>
      <c r="F16" s="202">
        <v>120.06316913586016</v>
      </c>
      <c r="G16" s="203">
        <v>50.60625531496867</v>
      </c>
    </row>
    <row r="17" spans="1:7" s="194" customFormat="1" ht="18" customHeight="1" thickBot="1">
      <c r="A17" s="228" t="s">
        <v>46</v>
      </c>
      <c r="B17" s="212" t="s">
        <v>108</v>
      </c>
      <c r="C17" s="213">
        <v>9976042</v>
      </c>
      <c r="D17" s="213">
        <v>4215367.12</v>
      </c>
      <c r="E17" s="213">
        <v>-5760674.88</v>
      </c>
      <c r="F17" s="214">
        <v>42.25490550260314</v>
      </c>
      <c r="G17" s="215">
        <v>11.14345553490097</v>
      </c>
    </row>
    <row r="18" spans="1:7" ht="18" customHeight="1">
      <c r="A18" s="86" t="s">
        <v>93</v>
      </c>
      <c r="B18" s="199" t="s">
        <v>109</v>
      </c>
      <c r="C18" s="200">
        <v>1879</v>
      </c>
      <c r="D18" s="200">
        <v>2000</v>
      </c>
      <c r="E18" s="208">
        <v>121</v>
      </c>
      <c r="F18" s="208">
        <v>106.43959552953699</v>
      </c>
      <c r="G18" s="209">
        <v>0.005287062890456369</v>
      </c>
    </row>
    <row r="19" spans="1:7" ht="18" customHeight="1">
      <c r="A19" s="87" t="s">
        <v>95</v>
      </c>
      <c r="B19" s="204" t="s">
        <v>110</v>
      </c>
      <c r="C19" s="216">
        <v>9974163</v>
      </c>
      <c r="D19" s="216">
        <v>4213367.12</v>
      </c>
      <c r="E19" s="205">
        <v>-5760795.88</v>
      </c>
      <c r="F19" s="205">
        <v>42.24281395842438</v>
      </c>
      <c r="G19" s="207">
        <v>11.138168472010513</v>
      </c>
    </row>
    <row r="20" spans="1:7" ht="18" customHeight="1" thickBot="1">
      <c r="A20" s="88" t="s">
        <v>97</v>
      </c>
      <c r="B20" s="218" t="s">
        <v>111</v>
      </c>
      <c r="C20" s="219">
        <v>0</v>
      </c>
      <c r="D20" s="219">
        <v>0</v>
      </c>
      <c r="E20" s="220">
        <v>0</v>
      </c>
      <c r="F20" s="221">
        <v>0</v>
      </c>
      <c r="G20" s="222">
        <v>0</v>
      </c>
    </row>
    <row r="21" spans="1:7" s="194" customFormat="1" ht="27.75" customHeight="1" thickBot="1" thickTop="1">
      <c r="A21" s="497" t="s">
        <v>112</v>
      </c>
      <c r="B21" s="498"/>
      <c r="C21" s="223">
        <v>40456085.8</v>
      </c>
      <c r="D21" s="223">
        <v>37828186.3</v>
      </c>
      <c r="E21" s="224">
        <v>-2627899.5</v>
      </c>
      <c r="F21" s="224">
        <v>93.50431598105816</v>
      </c>
      <c r="G21" s="225">
        <v>100</v>
      </c>
    </row>
    <row r="22" spans="1:7" ht="13.5" thickTop="1">
      <c r="A22" s="507"/>
      <c r="B22" s="507"/>
      <c r="C22" s="507"/>
      <c r="D22" s="507"/>
      <c r="E22" s="507"/>
      <c r="F22" s="507"/>
      <c r="G22" s="507"/>
    </row>
    <row r="23" spans="1:2" ht="12.75">
      <c r="A23" s="473"/>
      <c r="B23" s="473"/>
    </row>
    <row r="24" spans="1:2" ht="12.75">
      <c r="A24" s="473"/>
      <c r="B24" s="473"/>
    </row>
    <row r="25" ht="15.75" customHeight="1">
      <c r="A25" s="5" t="s">
        <v>195</v>
      </c>
    </row>
    <row r="26" spans="1:7" ht="12.75">
      <c r="A26" s="5" t="s">
        <v>196</v>
      </c>
      <c r="G26" s="6"/>
    </row>
    <row r="27" ht="12.75">
      <c r="A27" s="5" t="s">
        <v>197</v>
      </c>
    </row>
  </sheetData>
  <sheetProtection insertColumns="0" insertRows="0"/>
  <mergeCells count="10">
    <mergeCell ref="A23:B23"/>
    <mergeCell ref="A24:B24"/>
    <mergeCell ref="A1:G1"/>
    <mergeCell ref="A22:G22"/>
    <mergeCell ref="G3:G4"/>
    <mergeCell ref="A5:B5"/>
    <mergeCell ref="A21:B21"/>
    <mergeCell ref="A3:B4"/>
    <mergeCell ref="C3:E3"/>
    <mergeCell ref="F3:F4"/>
  </mergeCells>
  <printOptions/>
  <pageMargins left="0.75" right="0.75" top="1" bottom="0.53" header="0.5" footer="0.5"/>
  <pageSetup firstPageNumber="212" useFirstPageNumber="1" horizontalDpi="600" verticalDpi="600" orientation="landscape" paperSize="9" scale="94" r:id="rId1"/>
  <headerFooter alignWithMargins="0">
    <oddHeader>&amp;C&amp;"Calibri,Regular"&amp;P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workbookViewId="0" topLeftCell="A13">
      <selection activeCell="A20" sqref="A20:A22"/>
    </sheetView>
  </sheetViews>
  <sheetFormatPr defaultColWidth="9.140625" defaultRowHeight="12.75"/>
  <cols>
    <col min="1" max="1" width="4.8515625" style="244" customWidth="1"/>
    <col min="2" max="2" width="25.00390625" style="244" customWidth="1"/>
    <col min="3" max="3" width="14.28125" style="244" customWidth="1"/>
    <col min="4" max="4" width="17.421875" style="244" customWidth="1"/>
    <col min="5" max="5" width="17.57421875" style="244" customWidth="1"/>
    <col min="6" max="7" width="16.00390625" style="244" customWidth="1"/>
    <col min="8" max="8" width="18.8515625" style="244" customWidth="1"/>
    <col min="9" max="16384" width="9.140625" style="244" customWidth="1"/>
  </cols>
  <sheetData>
    <row r="1" spans="1:8" s="245" customFormat="1" ht="21">
      <c r="A1" s="512" t="s">
        <v>160</v>
      </c>
      <c r="B1" s="512"/>
      <c r="C1" s="512"/>
      <c r="D1" s="512"/>
      <c r="E1" s="512"/>
      <c r="F1" s="512"/>
      <c r="G1" s="512"/>
      <c r="H1" s="512"/>
    </row>
    <row r="2" spans="7:8" ht="16.5" thickBot="1">
      <c r="G2" s="246"/>
      <c r="H2" s="246" t="s">
        <v>116</v>
      </c>
    </row>
    <row r="3" spans="1:8" ht="16.5" thickTop="1">
      <c r="A3" s="518" t="s">
        <v>117</v>
      </c>
      <c r="B3" s="516" t="s">
        <v>118</v>
      </c>
      <c r="C3" s="514" t="s">
        <v>119</v>
      </c>
      <c r="D3" s="514"/>
      <c r="E3" s="514"/>
      <c r="F3" s="514"/>
      <c r="G3" s="515"/>
      <c r="H3" s="485" t="s">
        <v>123</v>
      </c>
    </row>
    <row r="4" spans="1:8" ht="48" thickBot="1">
      <c r="A4" s="519"/>
      <c r="B4" s="517"/>
      <c r="C4" s="239" t="s">
        <v>178</v>
      </c>
      <c r="D4" s="239" t="s">
        <v>179</v>
      </c>
      <c r="E4" s="239" t="s">
        <v>120</v>
      </c>
      <c r="F4" s="239" t="s">
        <v>121</v>
      </c>
      <c r="G4" s="240" t="s">
        <v>122</v>
      </c>
      <c r="H4" s="494"/>
    </row>
    <row r="5" spans="1:8" ht="33.75" customHeight="1" thickTop="1">
      <c r="A5" s="247" t="s">
        <v>5</v>
      </c>
      <c r="B5" s="248" t="s">
        <v>124</v>
      </c>
      <c r="C5" s="253">
        <v>1955000</v>
      </c>
      <c r="D5" s="254">
        <v>94072500</v>
      </c>
      <c r="E5" s="254"/>
      <c r="F5" s="254"/>
      <c r="G5" s="255"/>
      <c r="H5" s="256">
        <f aca="true" t="shared" si="0" ref="H5:H14">SUM(C5:G5)</f>
        <v>96027500</v>
      </c>
    </row>
    <row r="6" spans="1:8" ht="33" customHeight="1">
      <c r="A6" s="249" t="s">
        <v>7</v>
      </c>
      <c r="B6" s="250" t="s">
        <v>125</v>
      </c>
      <c r="C6" s="257">
        <v>4100</v>
      </c>
      <c r="D6" s="258">
        <v>33672900</v>
      </c>
      <c r="E6" s="258"/>
      <c r="F6" s="258"/>
      <c r="G6" s="259"/>
      <c r="H6" s="260">
        <f t="shared" si="0"/>
        <v>33677000</v>
      </c>
    </row>
    <row r="7" spans="1:8" ht="31.5">
      <c r="A7" s="249" t="s">
        <v>24</v>
      </c>
      <c r="B7" s="250" t="s">
        <v>126</v>
      </c>
      <c r="C7" s="257">
        <v>2835000</v>
      </c>
      <c r="D7" s="258">
        <v>12033000</v>
      </c>
      <c r="E7" s="258"/>
      <c r="F7" s="258">
        <v>111546</v>
      </c>
      <c r="G7" s="259"/>
      <c r="H7" s="260">
        <f t="shared" si="0"/>
        <v>14979546</v>
      </c>
    </row>
    <row r="8" spans="1:8" ht="33.75" customHeight="1">
      <c r="A8" s="249" t="s">
        <v>26</v>
      </c>
      <c r="B8" s="250" t="s">
        <v>127</v>
      </c>
      <c r="C8" s="257">
        <v>1324200</v>
      </c>
      <c r="D8" s="258">
        <v>3560300</v>
      </c>
      <c r="E8" s="258"/>
      <c r="F8" s="258"/>
      <c r="G8" s="259"/>
      <c r="H8" s="260">
        <f t="shared" si="0"/>
        <v>4884500</v>
      </c>
    </row>
    <row r="9" spans="1:8" ht="35.25" customHeight="1">
      <c r="A9" s="249" t="s">
        <v>28</v>
      </c>
      <c r="B9" s="250" t="s">
        <v>128</v>
      </c>
      <c r="C9" s="257"/>
      <c r="D9" s="258"/>
      <c r="E9" s="258"/>
      <c r="F9" s="261"/>
      <c r="G9" s="259">
        <v>100000</v>
      </c>
      <c r="H9" s="260">
        <f t="shared" si="0"/>
        <v>100000</v>
      </c>
    </row>
    <row r="10" spans="1:8" ht="24.75" customHeight="1">
      <c r="A10" s="249" t="s">
        <v>30</v>
      </c>
      <c r="B10" s="250" t="s">
        <v>129</v>
      </c>
      <c r="C10" s="257">
        <v>8000</v>
      </c>
      <c r="D10" s="258"/>
      <c r="E10" s="258"/>
      <c r="F10" s="258"/>
      <c r="G10" s="259"/>
      <c r="H10" s="260">
        <f t="shared" si="0"/>
        <v>8000</v>
      </c>
    </row>
    <row r="11" spans="1:8" ht="54.75" customHeight="1">
      <c r="A11" s="249" t="s">
        <v>32</v>
      </c>
      <c r="B11" s="250" t="s">
        <v>130</v>
      </c>
      <c r="C11" s="257">
        <v>18590500</v>
      </c>
      <c r="D11" s="258">
        <v>10148000</v>
      </c>
      <c r="E11" s="258"/>
      <c r="F11" s="258"/>
      <c r="G11" s="259"/>
      <c r="H11" s="260">
        <f t="shared" si="0"/>
        <v>28738500</v>
      </c>
    </row>
    <row r="12" spans="1:8" ht="33" customHeight="1">
      <c r="A12" s="249" t="s">
        <v>34</v>
      </c>
      <c r="B12" s="250" t="s">
        <v>131</v>
      </c>
      <c r="C12" s="257">
        <v>19976000</v>
      </c>
      <c r="D12" s="258">
        <v>4500000</v>
      </c>
      <c r="E12" s="258">
        <v>18130000</v>
      </c>
      <c r="F12" s="258"/>
      <c r="G12" s="259"/>
      <c r="H12" s="260">
        <f t="shared" si="0"/>
        <v>42606000</v>
      </c>
    </row>
    <row r="13" spans="1:8" ht="50.25" customHeight="1">
      <c r="A13" s="249" t="s">
        <v>132</v>
      </c>
      <c r="B13" s="250" t="s">
        <v>133</v>
      </c>
      <c r="C13" s="257"/>
      <c r="D13" s="258"/>
      <c r="E13" s="258"/>
      <c r="F13" s="258"/>
      <c r="G13" s="259">
        <v>2325000</v>
      </c>
      <c r="H13" s="260">
        <f t="shared" si="0"/>
        <v>2325000</v>
      </c>
    </row>
    <row r="14" spans="1:8" ht="24.75" customHeight="1" thickBot="1">
      <c r="A14" s="251" t="s">
        <v>134</v>
      </c>
      <c r="B14" s="252" t="s">
        <v>135</v>
      </c>
      <c r="C14" s="262">
        <v>24000</v>
      </c>
      <c r="D14" s="263"/>
      <c r="E14" s="263"/>
      <c r="F14" s="263"/>
      <c r="G14" s="264"/>
      <c r="H14" s="265">
        <f t="shared" si="0"/>
        <v>24000</v>
      </c>
    </row>
    <row r="15" spans="1:8" s="269" customFormat="1" ht="24.75" customHeight="1" thickBot="1" thickTop="1">
      <c r="A15" s="520" t="s">
        <v>136</v>
      </c>
      <c r="B15" s="521"/>
      <c r="C15" s="266">
        <f aca="true" t="shared" si="1" ref="C15:H15">SUM(C5:C14)</f>
        <v>44716800</v>
      </c>
      <c r="D15" s="266">
        <f t="shared" si="1"/>
        <v>157986700</v>
      </c>
      <c r="E15" s="266">
        <f t="shared" si="1"/>
        <v>18130000</v>
      </c>
      <c r="F15" s="266">
        <f t="shared" si="1"/>
        <v>111546</v>
      </c>
      <c r="G15" s="267">
        <f t="shared" si="1"/>
        <v>2425000</v>
      </c>
      <c r="H15" s="268">
        <f t="shared" si="1"/>
        <v>223370046</v>
      </c>
    </row>
    <row r="16" ht="16.5" thickTop="1"/>
    <row r="17" spans="1:2" ht="15.75">
      <c r="A17" s="522"/>
      <c r="B17" s="522"/>
    </row>
    <row r="18" spans="1:2" ht="15.75">
      <c r="A18" s="522"/>
      <c r="B18" s="522"/>
    </row>
    <row r="19" spans="1:3" ht="15.75">
      <c r="A19" s="513"/>
      <c r="B19" s="513"/>
      <c r="C19" s="513"/>
    </row>
    <row r="20" ht="15.75">
      <c r="A20" s="5" t="s">
        <v>195</v>
      </c>
    </row>
    <row r="21" ht="15.75">
      <c r="A21" s="5" t="s">
        <v>196</v>
      </c>
    </row>
    <row r="22" ht="15.75">
      <c r="A22" s="5" t="s">
        <v>197</v>
      </c>
    </row>
  </sheetData>
  <mergeCells count="9">
    <mergeCell ref="A1:H1"/>
    <mergeCell ref="A19:C19"/>
    <mergeCell ref="C3:G3"/>
    <mergeCell ref="B3:B4"/>
    <mergeCell ref="A3:A4"/>
    <mergeCell ref="A15:B15"/>
    <mergeCell ref="A17:B17"/>
    <mergeCell ref="A18:B18"/>
    <mergeCell ref="H3:H4"/>
  </mergeCells>
  <printOptions horizontalCentered="1"/>
  <pageMargins left="0.7874015748031497" right="0.7874015748031497" top="0.76" bottom="0.3937007874015748" header="0.29" footer="0.5118110236220472"/>
  <pageSetup firstPageNumber="213" useFirstPageNumber="1" horizontalDpi="240" verticalDpi="240" orientation="landscape" paperSize="9" r:id="rId1"/>
  <headerFooter alignWithMargins="0">
    <oddHeader>&amp;C&amp;"Calibri,Regular"&amp;P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90" zoomScaleNormal="90" workbookViewId="0" topLeftCell="A1">
      <selection activeCell="A17" sqref="A17:A19"/>
    </sheetView>
  </sheetViews>
  <sheetFormatPr defaultColWidth="9.140625" defaultRowHeight="12.75"/>
  <cols>
    <col min="1" max="1" width="26.57421875" style="0" customWidth="1"/>
    <col min="2" max="2" width="18.7109375" style="0" customWidth="1"/>
    <col min="3" max="3" width="14.28125" style="0" customWidth="1"/>
    <col min="4" max="4" width="13.00390625" style="0" customWidth="1"/>
    <col min="5" max="5" width="13.140625" style="0" customWidth="1"/>
    <col min="6" max="6" width="11.7109375" style="0" customWidth="1"/>
    <col min="7" max="7" width="12.7109375" style="0" customWidth="1"/>
  </cols>
  <sheetData>
    <row r="1" spans="1:7" s="439" customFormat="1" ht="35.25" customHeight="1">
      <c r="A1" s="527" t="s">
        <v>194</v>
      </c>
      <c r="B1" s="527"/>
      <c r="C1" s="527"/>
      <c r="D1" s="527"/>
      <c r="E1" s="527"/>
      <c r="F1" s="527"/>
      <c r="G1" s="527"/>
    </row>
    <row r="2" ht="28.5" customHeight="1" thickBot="1">
      <c r="G2" s="440" t="s">
        <v>137</v>
      </c>
    </row>
    <row r="3" spans="1:7" ht="26.25" customHeight="1" thickTop="1">
      <c r="A3" s="523" t="s">
        <v>138</v>
      </c>
      <c r="B3" s="525" t="s">
        <v>180</v>
      </c>
      <c r="C3" s="528" t="s">
        <v>139</v>
      </c>
      <c r="D3" s="529"/>
      <c r="E3" s="529"/>
      <c r="F3" s="529"/>
      <c r="G3" s="530"/>
    </row>
    <row r="4" spans="1:7" ht="32.25" thickBot="1">
      <c r="A4" s="524"/>
      <c r="B4" s="526"/>
      <c r="C4" s="442" t="s">
        <v>140</v>
      </c>
      <c r="D4" s="441" t="s">
        <v>141</v>
      </c>
      <c r="E4" s="443" t="s">
        <v>142</v>
      </c>
      <c r="F4" s="441" t="s">
        <v>143</v>
      </c>
      <c r="G4" s="444" t="s">
        <v>144</v>
      </c>
    </row>
    <row r="5" spans="1:7" ht="25.5" customHeight="1" thickTop="1">
      <c r="A5" s="445" t="s">
        <v>145</v>
      </c>
      <c r="B5" s="446">
        <f aca="true" t="shared" si="0" ref="B5:B12">SUM(C5:G5)</f>
        <v>433.8</v>
      </c>
      <c r="C5" s="447"/>
      <c r="D5" s="446"/>
      <c r="E5" s="446"/>
      <c r="F5" s="446">
        <v>53.3</v>
      </c>
      <c r="G5" s="448">
        <v>380.5</v>
      </c>
    </row>
    <row r="6" spans="1:7" ht="25.5" customHeight="1">
      <c r="A6" s="445" t="s">
        <v>146</v>
      </c>
      <c r="B6" s="449">
        <f t="shared" si="0"/>
        <v>486.9</v>
      </c>
      <c r="C6" s="447">
        <v>422.4</v>
      </c>
      <c r="D6" s="449"/>
      <c r="E6" s="449"/>
      <c r="F6" s="449"/>
      <c r="G6" s="450">
        <v>64.5</v>
      </c>
    </row>
    <row r="7" spans="1:7" ht="25.5" customHeight="1">
      <c r="A7" s="451" t="s">
        <v>147</v>
      </c>
      <c r="B7" s="449">
        <f t="shared" si="0"/>
        <v>108</v>
      </c>
      <c r="C7" s="452"/>
      <c r="D7" s="449"/>
      <c r="E7" s="449"/>
      <c r="F7" s="449"/>
      <c r="G7" s="450">
        <v>108</v>
      </c>
    </row>
    <row r="8" spans="1:7" ht="24" customHeight="1">
      <c r="A8" s="445" t="s">
        <v>148</v>
      </c>
      <c r="B8" s="446">
        <f t="shared" si="0"/>
        <v>93.4</v>
      </c>
      <c r="C8" s="447"/>
      <c r="D8" s="446"/>
      <c r="E8" s="446"/>
      <c r="F8" s="446"/>
      <c r="G8" s="448">
        <v>93.4</v>
      </c>
    </row>
    <row r="9" spans="1:7" ht="24" customHeight="1">
      <c r="A9" s="451" t="s">
        <v>149</v>
      </c>
      <c r="B9" s="449">
        <f t="shared" si="0"/>
        <v>221.6</v>
      </c>
      <c r="C9" s="452"/>
      <c r="D9" s="449"/>
      <c r="E9" s="449">
        <v>5.6</v>
      </c>
      <c r="F9" s="449">
        <v>211</v>
      </c>
      <c r="G9" s="450">
        <v>5</v>
      </c>
    </row>
    <row r="10" spans="1:7" ht="25.5" customHeight="1">
      <c r="A10" s="451" t="s">
        <v>150</v>
      </c>
      <c r="B10" s="449">
        <f t="shared" si="0"/>
        <v>743.1</v>
      </c>
      <c r="C10" s="449">
        <v>149.8</v>
      </c>
      <c r="D10" s="449">
        <v>15.2</v>
      </c>
      <c r="E10" s="449">
        <v>300</v>
      </c>
      <c r="F10" s="449">
        <v>3.3</v>
      </c>
      <c r="G10" s="450">
        <v>274.8</v>
      </c>
    </row>
    <row r="11" spans="1:7" ht="30.75" customHeight="1">
      <c r="A11" s="451" t="s">
        <v>151</v>
      </c>
      <c r="B11" s="449">
        <f t="shared" si="0"/>
        <v>27.2</v>
      </c>
      <c r="C11" s="452"/>
      <c r="D11" s="449"/>
      <c r="E11" s="449">
        <v>0.2</v>
      </c>
      <c r="F11" s="449"/>
      <c r="G11" s="450">
        <v>27</v>
      </c>
    </row>
    <row r="12" spans="1:7" ht="25.5" customHeight="1" thickBot="1">
      <c r="A12" s="453" t="s">
        <v>152</v>
      </c>
      <c r="B12" s="454">
        <f t="shared" si="0"/>
        <v>49.6</v>
      </c>
      <c r="C12" s="455"/>
      <c r="D12" s="454"/>
      <c r="E12" s="454"/>
      <c r="F12" s="454"/>
      <c r="G12" s="456">
        <v>49.6</v>
      </c>
    </row>
    <row r="13" spans="1:7" ht="26.25" customHeight="1" thickBot="1" thickTop="1">
      <c r="A13" s="457" t="s">
        <v>153</v>
      </c>
      <c r="B13" s="458">
        <f>B5+B6+B7+B8+B9+B10+B11+B12</f>
        <v>2163.6</v>
      </c>
      <c r="C13" s="459">
        <f>SUM(C5:C12)</f>
        <v>572.2</v>
      </c>
      <c r="D13" s="458">
        <f>SUM(D5:D12)</f>
        <v>15.2</v>
      </c>
      <c r="E13" s="458">
        <f>SUM(E5:E12)</f>
        <v>305.8</v>
      </c>
      <c r="F13" s="458">
        <f>SUM(F5:F12)</f>
        <v>267.6</v>
      </c>
      <c r="G13" s="460">
        <f>SUM(G5:G12)</f>
        <v>1002.8000000000001</v>
      </c>
    </row>
    <row r="14" s="321" customFormat="1" ht="13.5" thickTop="1"/>
    <row r="15" spans="1:2" s="321" customFormat="1" ht="12.75">
      <c r="A15" s="488"/>
      <c r="B15" s="488"/>
    </row>
    <row r="16" spans="1:2" s="321" customFormat="1" ht="12.75">
      <c r="A16" s="488"/>
      <c r="B16" s="488"/>
    </row>
    <row r="17" spans="1:2" ht="12.75">
      <c r="A17" s="5" t="s">
        <v>195</v>
      </c>
      <c r="B17" s="462"/>
    </row>
    <row r="18" ht="12.75">
      <c r="A18" s="5" t="s">
        <v>196</v>
      </c>
    </row>
    <row r="19" ht="12.75">
      <c r="A19" s="5" t="s">
        <v>197</v>
      </c>
    </row>
  </sheetData>
  <mergeCells count="6">
    <mergeCell ref="A1:G1"/>
    <mergeCell ref="C3:G3"/>
    <mergeCell ref="A15:B15"/>
    <mergeCell ref="A16:B16"/>
    <mergeCell ref="A3:A4"/>
    <mergeCell ref="B3:B4"/>
  </mergeCells>
  <printOptions horizontalCentered="1"/>
  <pageMargins left="0.7086614173228347" right="0.7086614173228347" top="0.984251968503937" bottom="0.3937007874015748" header="0.5905511811023623" footer="0.15748031496062992"/>
  <pageSetup firstPageNumber="214" useFirstPageNumber="1" fitToHeight="1" fitToWidth="1" horizontalDpi="600" verticalDpi="600" orientation="landscape" paperSize="9" r:id="rId1"/>
  <headerFooter alignWithMargins="0">
    <oddHeader>&amp;C&amp;"Calibri,Regular"&amp;P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90" zoomScaleNormal="80" zoomScaleSheetLayoutView="90" workbookViewId="0" topLeftCell="A37">
      <selection activeCell="A42" sqref="A42:A44"/>
    </sheetView>
  </sheetViews>
  <sheetFormatPr defaultColWidth="9.140625" defaultRowHeight="12.75"/>
  <cols>
    <col min="1" max="1" width="5.00390625" style="272" customWidth="1"/>
    <col min="2" max="2" width="58.7109375" style="242" customWidth="1"/>
    <col min="3" max="3" width="12.28125" style="242" customWidth="1"/>
    <col min="4" max="4" width="13.421875" style="242" customWidth="1"/>
    <col min="5" max="5" width="19.140625" style="242" customWidth="1"/>
    <col min="6" max="7" width="19.00390625" style="242" customWidth="1"/>
    <col min="8" max="8" width="15.7109375" style="242" customWidth="1"/>
    <col min="9" max="10" width="9.140625" style="242" customWidth="1"/>
    <col min="11" max="11" width="14.421875" style="242" bestFit="1" customWidth="1"/>
    <col min="12" max="16384" width="9.140625" style="242" customWidth="1"/>
  </cols>
  <sheetData>
    <row r="1" spans="1:8" s="271" customFormat="1" ht="21">
      <c r="A1" s="531" t="s">
        <v>181</v>
      </c>
      <c r="B1" s="531"/>
      <c r="C1" s="531"/>
      <c r="D1" s="531"/>
      <c r="E1" s="531"/>
      <c r="F1" s="531"/>
      <c r="G1" s="531"/>
      <c r="H1" s="531"/>
    </row>
    <row r="2" ht="13.5" thickBot="1">
      <c r="H2" s="243" t="s">
        <v>154</v>
      </c>
    </row>
    <row r="3" spans="1:8" ht="17.25" customHeight="1" thickTop="1">
      <c r="A3" s="484" t="s">
        <v>14</v>
      </c>
      <c r="B3" s="485"/>
      <c r="C3" s="532" t="s">
        <v>77</v>
      </c>
      <c r="D3" s="533"/>
      <c r="E3" s="93" t="s">
        <v>78</v>
      </c>
      <c r="F3" s="93" t="s">
        <v>79</v>
      </c>
      <c r="G3" s="93" t="s">
        <v>80</v>
      </c>
      <c r="H3" s="534" t="s">
        <v>81</v>
      </c>
    </row>
    <row r="4" spans="1:8" ht="20.25" customHeight="1" thickBot="1">
      <c r="A4" s="486"/>
      <c r="B4" s="487"/>
      <c r="C4" s="94" t="s">
        <v>82</v>
      </c>
      <c r="D4" s="95" t="s">
        <v>83</v>
      </c>
      <c r="E4" s="96" t="s">
        <v>84</v>
      </c>
      <c r="F4" s="96" t="s">
        <v>84</v>
      </c>
      <c r="G4" s="96" t="s">
        <v>84</v>
      </c>
      <c r="H4" s="535"/>
    </row>
    <row r="5" spans="1:8" ht="16.5" customHeight="1" thickBot="1" thickTop="1">
      <c r="A5" s="97"/>
      <c r="B5" s="229" t="s">
        <v>21</v>
      </c>
      <c r="C5" s="230" t="s">
        <v>86</v>
      </c>
      <c r="D5" s="231">
        <v>0</v>
      </c>
      <c r="E5" s="231">
        <v>170674</v>
      </c>
      <c r="F5" s="231">
        <v>170674</v>
      </c>
      <c r="G5" s="231">
        <v>0</v>
      </c>
      <c r="H5" s="234">
        <v>0</v>
      </c>
    </row>
    <row r="6" spans="1:8" ht="15.75" customHeight="1" thickTop="1">
      <c r="A6" s="98" t="s">
        <v>5</v>
      </c>
      <c r="B6" s="99" t="s">
        <v>22</v>
      </c>
      <c r="C6" s="100" t="s">
        <v>86</v>
      </c>
      <c r="D6" s="273">
        <v>0</v>
      </c>
      <c r="E6" s="101">
        <v>0</v>
      </c>
      <c r="F6" s="101">
        <v>0</v>
      </c>
      <c r="G6" s="102">
        <v>0</v>
      </c>
      <c r="H6" s="103">
        <v>0</v>
      </c>
    </row>
    <row r="7" spans="1:8" ht="15.75" customHeight="1">
      <c r="A7" s="104" t="s">
        <v>7</v>
      </c>
      <c r="B7" s="99" t="s">
        <v>23</v>
      </c>
      <c r="C7" s="105" t="s">
        <v>86</v>
      </c>
      <c r="D7" s="274">
        <v>0</v>
      </c>
      <c r="E7" s="106">
        <v>0</v>
      </c>
      <c r="F7" s="106">
        <v>0</v>
      </c>
      <c r="G7" s="107">
        <v>0</v>
      </c>
      <c r="H7" s="108">
        <v>0</v>
      </c>
    </row>
    <row r="8" spans="1:8" ht="15.75" customHeight="1">
      <c r="A8" s="104" t="s">
        <v>24</v>
      </c>
      <c r="B8" s="109" t="s">
        <v>25</v>
      </c>
      <c r="C8" s="105" t="s">
        <v>86</v>
      </c>
      <c r="D8" s="275">
        <v>0</v>
      </c>
      <c r="E8" s="106">
        <v>0</v>
      </c>
      <c r="F8" s="106">
        <v>0</v>
      </c>
      <c r="G8" s="107">
        <v>0</v>
      </c>
      <c r="H8" s="108">
        <v>0</v>
      </c>
    </row>
    <row r="9" spans="1:8" ht="15.75" customHeight="1">
      <c r="A9" s="104" t="s">
        <v>26</v>
      </c>
      <c r="B9" s="109" t="s">
        <v>27</v>
      </c>
      <c r="C9" s="105" t="s">
        <v>86</v>
      </c>
      <c r="D9" s="274">
        <v>0</v>
      </c>
      <c r="E9" s="106">
        <v>0</v>
      </c>
      <c r="F9" s="106">
        <v>0</v>
      </c>
      <c r="G9" s="107">
        <v>0</v>
      </c>
      <c r="H9" s="108">
        <v>0</v>
      </c>
    </row>
    <row r="10" spans="1:8" ht="15.75" customHeight="1">
      <c r="A10" s="104" t="s">
        <v>28</v>
      </c>
      <c r="B10" s="109" t="s">
        <v>29</v>
      </c>
      <c r="C10" s="105" t="s">
        <v>86</v>
      </c>
      <c r="D10" s="275">
        <v>0</v>
      </c>
      <c r="E10" s="106">
        <v>0</v>
      </c>
      <c r="F10" s="106">
        <v>0</v>
      </c>
      <c r="G10" s="107">
        <v>0</v>
      </c>
      <c r="H10" s="108">
        <v>0</v>
      </c>
    </row>
    <row r="11" spans="1:8" ht="15.75" customHeight="1">
      <c r="A11" s="104" t="s">
        <v>30</v>
      </c>
      <c r="B11" s="109" t="s">
        <v>31</v>
      </c>
      <c r="C11" s="105" t="s">
        <v>86</v>
      </c>
      <c r="D11" s="274">
        <v>0</v>
      </c>
      <c r="E11" s="106">
        <v>0</v>
      </c>
      <c r="F11" s="106">
        <v>0</v>
      </c>
      <c r="G11" s="107">
        <v>0</v>
      </c>
      <c r="H11" s="108">
        <v>0</v>
      </c>
    </row>
    <row r="12" spans="1:8" ht="15.75" customHeight="1">
      <c r="A12" s="104" t="s">
        <v>32</v>
      </c>
      <c r="B12" s="109" t="s">
        <v>33</v>
      </c>
      <c r="C12" s="105" t="s">
        <v>86</v>
      </c>
      <c r="D12" s="275">
        <v>0</v>
      </c>
      <c r="E12" s="106">
        <v>0</v>
      </c>
      <c r="F12" s="106">
        <v>0</v>
      </c>
      <c r="G12" s="107">
        <v>0</v>
      </c>
      <c r="H12" s="108">
        <v>0</v>
      </c>
    </row>
    <row r="13" spans="1:8" ht="15.75" customHeight="1" thickBot="1">
      <c r="A13" s="110" t="s">
        <v>34</v>
      </c>
      <c r="B13" s="111" t="s">
        <v>35</v>
      </c>
      <c r="C13" s="112" t="s">
        <v>86</v>
      </c>
      <c r="D13" s="274">
        <v>0</v>
      </c>
      <c r="E13" s="113">
        <v>170674</v>
      </c>
      <c r="F13" s="113">
        <v>170674</v>
      </c>
      <c r="G13" s="114">
        <v>0</v>
      </c>
      <c r="H13" s="115">
        <v>0</v>
      </c>
    </row>
    <row r="14" spans="1:8" s="276" customFormat="1" ht="17.25" customHeight="1" thickBot="1" thickTop="1">
      <c r="A14" s="97" t="s">
        <v>20</v>
      </c>
      <c r="B14" s="232" t="s">
        <v>37</v>
      </c>
      <c r="C14" s="233">
        <v>8</v>
      </c>
      <c r="D14" s="231" t="s">
        <v>86</v>
      </c>
      <c r="E14" s="231">
        <v>3116557.31</v>
      </c>
      <c r="F14" s="231">
        <v>1017446.69</v>
      </c>
      <c r="G14" s="231">
        <v>2099110.62</v>
      </c>
      <c r="H14" s="234">
        <v>77.05688617007395</v>
      </c>
    </row>
    <row r="15" spans="1:8" ht="16.5" thickTop="1">
      <c r="A15" s="116" t="s">
        <v>5</v>
      </c>
      <c r="B15" s="117" t="s">
        <v>38</v>
      </c>
      <c r="C15" s="118">
        <v>4</v>
      </c>
      <c r="D15" s="119" t="s">
        <v>86</v>
      </c>
      <c r="E15" s="120">
        <v>1616203.31</v>
      </c>
      <c r="F15" s="120">
        <v>380457.69</v>
      </c>
      <c r="G15" s="119">
        <v>1235745.62</v>
      </c>
      <c r="H15" s="121">
        <v>45.36335944768241</v>
      </c>
    </row>
    <row r="16" spans="1:8" ht="15.75">
      <c r="A16" s="104" t="s">
        <v>7</v>
      </c>
      <c r="B16" s="99" t="s">
        <v>39</v>
      </c>
      <c r="C16" s="118">
        <v>0</v>
      </c>
      <c r="D16" s="122" t="s">
        <v>86</v>
      </c>
      <c r="E16" s="120">
        <v>0</v>
      </c>
      <c r="F16" s="120">
        <v>0</v>
      </c>
      <c r="G16" s="119">
        <v>0</v>
      </c>
      <c r="H16" s="121">
        <v>0</v>
      </c>
    </row>
    <row r="17" spans="1:8" ht="15.75">
      <c r="A17" s="104" t="s">
        <v>24</v>
      </c>
      <c r="B17" s="123" t="s">
        <v>40</v>
      </c>
      <c r="C17" s="124">
        <v>0</v>
      </c>
      <c r="D17" s="122" t="s">
        <v>86</v>
      </c>
      <c r="E17" s="125">
        <v>0</v>
      </c>
      <c r="F17" s="125">
        <v>0</v>
      </c>
      <c r="G17" s="122">
        <v>0</v>
      </c>
      <c r="H17" s="126">
        <v>0</v>
      </c>
    </row>
    <row r="18" spans="1:8" ht="15.75">
      <c r="A18" s="104" t="s">
        <v>26</v>
      </c>
      <c r="B18" s="123" t="s">
        <v>41</v>
      </c>
      <c r="C18" s="124">
        <v>0</v>
      </c>
      <c r="D18" s="122" t="s">
        <v>86</v>
      </c>
      <c r="E18" s="125">
        <v>0</v>
      </c>
      <c r="F18" s="125">
        <v>0</v>
      </c>
      <c r="G18" s="122">
        <v>0</v>
      </c>
      <c r="H18" s="126">
        <v>0</v>
      </c>
    </row>
    <row r="19" spans="1:8" ht="15.75">
      <c r="A19" s="104" t="s">
        <v>28</v>
      </c>
      <c r="B19" s="123" t="s">
        <v>42</v>
      </c>
      <c r="C19" s="124">
        <v>0</v>
      </c>
      <c r="D19" s="122" t="s">
        <v>86</v>
      </c>
      <c r="E19" s="125">
        <v>0</v>
      </c>
      <c r="F19" s="125">
        <v>0</v>
      </c>
      <c r="G19" s="122">
        <v>0</v>
      </c>
      <c r="H19" s="126">
        <v>0</v>
      </c>
    </row>
    <row r="20" spans="1:8" ht="15.75">
      <c r="A20" s="104" t="s">
        <v>30</v>
      </c>
      <c r="B20" s="123" t="s">
        <v>43</v>
      </c>
      <c r="C20" s="124">
        <v>0</v>
      </c>
      <c r="D20" s="122" t="s">
        <v>86</v>
      </c>
      <c r="E20" s="127">
        <v>0</v>
      </c>
      <c r="F20" s="127">
        <v>0</v>
      </c>
      <c r="G20" s="122">
        <v>0</v>
      </c>
      <c r="H20" s="126">
        <v>0</v>
      </c>
    </row>
    <row r="21" spans="1:8" ht="15.75">
      <c r="A21" s="104" t="s">
        <v>32</v>
      </c>
      <c r="B21" s="123" t="s">
        <v>44</v>
      </c>
      <c r="C21" s="124">
        <v>0</v>
      </c>
      <c r="D21" s="122" t="s">
        <v>86</v>
      </c>
      <c r="E21" s="128">
        <v>0</v>
      </c>
      <c r="F21" s="128">
        <v>0</v>
      </c>
      <c r="G21" s="122">
        <v>0</v>
      </c>
      <c r="H21" s="126">
        <v>0</v>
      </c>
    </row>
    <row r="22" spans="1:8" ht="16.5" thickBot="1">
      <c r="A22" s="129" t="s">
        <v>34</v>
      </c>
      <c r="B22" s="130" t="s">
        <v>45</v>
      </c>
      <c r="C22" s="131">
        <v>4</v>
      </c>
      <c r="D22" s="132" t="s">
        <v>86</v>
      </c>
      <c r="E22" s="133">
        <v>1500354</v>
      </c>
      <c r="F22" s="133">
        <v>636989</v>
      </c>
      <c r="G22" s="132">
        <v>863365</v>
      </c>
      <c r="H22" s="134">
        <v>31.693526722391553</v>
      </c>
    </row>
    <row r="23" spans="1:8" ht="16.5" thickTop="1">
      <c r="A23" s="135" t="s">
        <v>36</v>
      </c>
      <c r="B23" s="136" t="s">
        <v>47</v>
      </c>
      <c r="C23" s="137">
        <v>18</v>
      </c>
      <c r="D23" s="138" t="s">
        <v>86</v>
      </c>
      <c r="E23" s="139">
        <v>155727.59</v>
      </c>
      <c r="F23" s="139">
        <v>116971.61</v>
      </c>
      <c r="G23" s="140">
        <v>38755.98</v>
      </c>
      <c r="H23" s="14">
        <v>1.4227049831559913</v>
      </c>
    </row>
    <row r="24" spans="1:8" ht="15.75">
      <c r="A24" s="141" t="s">
        <v>46</v>
      </c>
      <c r="B24" s="142" t="s">
        <v>49</v>
      </c>
      <c r="C24" s="143">
        <v>3</v>
      </c>
      <c r="D24" s="144" t="s">
        <v>86</v>
      </c>
      <c r="E24" s="145">
        <v>30348.2</v>
      </c>
      <c r="F24" s="145">
        <v>23875.2</v>
      </c>
      <c r="G24" s="140">
        <v>6473</v>
      </c>
      <c r="H24" s="23">
        <v>0.23761931335419031</v>
      </c>
    </row>
    <row r="25" spans="1:8" ht="18" customHeight="1">
      <c r="A25" s="141" t="s">
        <v>48</v>
      </c>
      <c r="B25" s="142" t="s">
        <v>51</v>
      </c>
      <c r="C25" s="143">
        <v>175</v>
      </c>
      <c r="D25" s="144" t="s">
        <v>86</v>
      </c>
      <c r="E25" s="145">
        <v>996398.36</v>
      </c>
      <c r="F25" s="145">
        <v>747171.58</v>
      </c>
      <c r="G25" s="140">
        <v>249226.78</v>
      </c>
      <c r="H25" s="23">
        <v>9.148941191576682</v>
      </c>
    </row>
    <row r="26" spans="1:8" ht="15.75">
      <c r="A26" s="141" t="s">
        <v>50</v>
      </c>
      <c r="B26" s="146" t="s">
        <v>53</v>
      </c>
      <c r="C26" s="143">
        <v>21</v>
      </c>
      <c r="D26" s="144" t="s">
        <v>86</v>
      </c>
      <c r="E26" s="145">
        <v>127276.33</v>
      </c>
      <c r="F26" s="145">
        <v>52262.8</v>
      </c>
      <c r="G26" s="140">
        <v>75013.53</v>
      </c>
      <c r="H26" s="23">
        <v>2.7536943443339963</v>
      </c>
    </row>
    <row r="27" spans="1:8" ht="15.75">
      <c r="A27" s="141" t="s">
        <v>52</v>
      </c>
      <c r="B27" s="142" t="s">
        <v>55</v>
      </c>
      <c r="C27" s="143">
        <v>14</v>
      </c>
      <c r="D27" s="144" t="s">
        <v>86</v>
      </c>
      <c r="E27" s="145">
        <v>82219.2</v>
      </c>
      <c r="F27" s="145">
        <v>70025.39</v>
      </c>
      <c r="G27" s="140">
        <v>12193.81</v>
      </c>
      <c r="H27" s="23">
        <v>0.44762625666174244</v>
      </c>
    </row>
    <row r="28" spans="1:8" ht="16.5" thickBot="1">
      <c r="A28" s="147" t="s">
        <v>54</v>
      </c>
      <c r="B28" s="148" t="s">
        <v>57</v>
      </c>
      <c r="C28" s="149">
        <v>5</v>
      </c>
      <c r="D28" s="150" t="s">
        <v>86</v>
      </c>
      <c r="E28" s="151">
        <v>305914.29</v>
      </c>
      <c r="F28" s="152">
        <v>266810.35</v>
      </c>
      <c r="G28" s="153">
        <v>39103.94</v>
      </c>
      <c r="H28" s="154">
        <v>1.4354783519609853</v>
      </c>
    </row>
    <row r="29" spans="1:8" ht="17.25" thickBot="1" thickTop="1">
      <c r="A29" s="155" t="s">
        <v>56</v>
      </c>
      <c r="B29" s="235" t="s">
        <v>59</v>
      </c>
      <c r="C29" s="236">
        <v>2967</v>
      </c>
      <c r="D29" s="237" t="s">
        <v>86</v>
      </c>
      <c r="E29" s="237">
        <v>1446522.41</v>
      </c>
      <c r="F29" s="237">
        <v>1443618.41</v>
      </c>
      <c r="G29" s="231">
        <v>2904</v>
      </c>
      <c r="H29" s="234">
        <v>0.10660381368462363</v>
      </c>
    </row>
    <row r="30" spans="1:8" ht="16.5" thickTop="1">
      <c r="A30" s="116" t="s">
        <v>5</v>
      </c>
      <c r="B30" s="156" t="s">
        <v>61</v>
      </c>
      <c r="C30" s="157">
        <v>8</v>
      </c>
      <c r="D30" s="158" t="s">
        <v>86</v>
      </c>
      <c r="E30" s="159">
        <v>57959</v>
      </c>
      <c r="F30" s="101">
        <v>55055</v>
      </c>
      <c r="G30" s="102">
        <v>2904</v>
      </c>
      <c r="H30" s="160">
        <v>0.10660381368462363</v>
      </c>
    </row>
    <row r="31" spans="1:8" ht="15.75">
      <c r="A31" s="104" t="s">
        <v>7</v>
      </c>
      <c r="B31" s="161" t="s">
        <v>63</v>
      </c>
      <c r="C31" s="162">
        <v>2959</v>
      </c>
      <c r="D31" s="163" t="s">
        <v>86</v>
      </c>
      <c r="E31" s="164">
        <v>1374874.41</v>
      </c>
      <c r="F31" s="106">
        <v>1374874.41</v>
      </c>
      <c r="G31" s="102">
        <v>0</v>
      </c>
      <c r="H31" s="165">
        <v>0</v>
      </c>
    </row>
    <row r="32" spans="1:8" ht="16.5" thickBot="1">
      <c r="A32" s="129" t="s">
        <v>24</v>
      </c>
      <c r="B32" s="166" t="s">
        <v>76</v>
      </c>
      <c r="C32" s="167">
        <v>0</v>
      </c>
      <c r="D32" s="168" t="s">
        <v>86</v>
      </c>
      <c r="E32" s="169">
        <v>13689</v>
      </c>
      <c r="F32" s="170">
        <v>13689</v>
      </c>
      <c r="G32" s="171">
        <v>0</v>
      </c>
      <c r="H32" s="172">
        <v>0</v>
      </c>
    </row>
    <row r="33" spans="1:8" ht="17.25" thickBot="1" thickTop="1">
      <c r="A33" s="173" t="s">
        <v>58</v>
      </c>
      <c r="B33" s="174" t="s">
        <v>65</v>
      </c>
      <c r="C33" s="175" t="s">
        <v>86</v>
      </c>
      <c r="D33" s="176" t="s">
        <v>86</v>
      </c>
      <c r="E33" s="177">
        <v>0</v>
      </c>
      <c r="F33" s="178">
        <v>0</v>
      </c>
      <c r="G33" s="153">
        <v>0</v>
      </c>
      <c r="H33" s="179">
        <v>0</v>
      </c>
    </row>
    <row r="34" spans="1:8" ht="17.25" thickBot="1" thickTop="1">
      <c r="A34" s="520" t="s">
        <v>66</v>
      </c>
      <c r="B34" s="538"/>
      <c r="C34" s="77">
        <v>3211</v>
      </c>
      <c r="D34" s="180">
        <v>0</v>
      </c>
      <c r="E34" s="180">
        <v>6431637.69</v>
      </c>
      <c r="F34" s="180">
        <v>3908856.03</v>
      </c>
      <c r="G34" s="181">
        <v>2522781.66</v>
      </c>
      <c r="H34" s="182">
        <v>92.60955442480217</v>
      </c>
    </row>
    <row r="35" spans="1:8" ht="16.5" thickTop="1">
      <c r="A35" s="135" t="s">
        <v>64</v>
      </c>
      <c r="B35" s="183" t="s">
        <v>68</v>
      </c>
      <c r="C35" s="175" t="s">
        <v>86</v>
      </c>
      <c r="D35" s="138" t="s">
        <v>86</v>
      </c>
      <c r="E35" s="139">
        <v>407150.84</v>
      </c>
      <c r="F35" s="184">
        <v>205827.33</v>
      </c>
      <c r="G35" s="140">
        <v>201323.51</v>
      </c>
      <c r="H35" s="14">
        <v>7.390445575197818</v>
      </c>
    </row>
    <row r="36" spans="1:8" ht="15.75">
      <c r="A36" s="185" t="s">
        <v>67</v>
      </c>
      <c r="B36" s="142" t="s">
        <v>70</v>
      </c>
      <c r="C36" s="186" t="s">
        <v>86</v>
      </c>
      <c r="D36" s="138" t="s">
        <v>86</v>
      </c>
      <c r="E36" s="145">
        <v>0</v>
      </c>
      <c r="F36" s="187">
        <v>0</v>
      </c>
      <c r="G36" s="140">
        <v>0</v>
      </c>
      <c r="H36" s="14">
        <v>0</v>
      </c>
    </row>
    <row r="37" spans="1:11" ht="16.5" thickBot="1">
      <c r="A37" s="173" t="s">
        <v>69</v>
      </c>
      <c r="B37" s="174" t="s">
        <v>72</v>
      </c>
      <c r="C37" s="186" t="s">
        <v>86</v>
      </c>
      <c r="D37" s="176" t="s">
        <v>86</v>
      </c>
      <c r="E37" s="177">
        <v>0</v>
      </c>
      <c r="F37" s="188">
        <v>0</v>
      </c>
      <c r="G37" s="140">
        <v>0</v>
      </c>
      <c r="H37" s="179">
        <v>0</v>
      </c>
      <c r="K37" s="277"/>
    </row>
    <row r="38" spans="1:8" ht="30" customHeight="1" thickBot="1" thickTop="1">
      <c r="A38" s="520" t="s">
        <v>73</v>
      </c>
      <c r="B38" s="538"/>
      <c r="C38" s="77" t="s">
        <v>86</v>
      </c>
      <c r="D38" s="180" t="s">
        <v>86</v>
      </c>
      <c r="E38" s="180">
        <v>6838788.53</v>
      </c>
      <c r="F38" s="180">
        <v>4114683.36</v>
      </c>
      <c r="G38" s="180">
        <v>2724105.17</v>
      </c>
      <c r="H38" s="182">
        <v>100</v>
      </c>
    </row>
    <row r="39" spans="1:8" ht="13.5" thickTop="1">
      <c r="A39" s="537"/>
      <c r="B39" s="537"/>
      <c r="C39" s="537"/>
      <c r="D39" s="537"/>
      <c r="E39" s="537"/>
      <c r="F39" s="537"/>
      <c r="G39" s="537"/>
      <c r="H39" s="537"/>
    </row>
    <row r="40" spans="1:2" ht="12.75">
      <c r="A40" s="536"/>
      <c r="B40" s="536"/>
    </row>
    <row r="41" spans="1:2" ht="12.75">
      <c r="A41" s="536"/>
      <c r="B41" s="536"/>
    </row>
    <row r="42" ht="12.75">
      <c r="A42" s="5" t="s">
        <v>195</v>
      </c>
    </row>
    <row r="43" ht="12.75">
      <c r="A43" s="5" t="s">
        <v>196</v>
      </c>
    </row>
    <row r="44" ht="12.75">
      <c r="A44" s="5" t="s">
        <v>197</v>
      </c>
    </row>
  </sheetData>
  <sheetProtection insertColumns="0" insertRows="0"/>
  <mergeCells count="9">
    <mergeCell ref="A40:B40"/>
    <mergeCell ref="A41:B41"/>
    <mergeCell ref="A39:H39"/>
    <mergeCell ref="A34:B34"/>
    <mergeCell ref="A38:B38"/>
    <mergeCell ref="A1:H1"/>
    <mergeCell ref="A3:B4"/>
    <mergeCell ref="C3:D3"/>
    <mergeCell ref="H3:H4"/>
  </mergeCells>
  <printOptions horizontalCentered="1"/>
  <pageMargins left="0.1968503937007874" right="0.1968503937007874" top="0.5118110236220472" bottom="0.1968503937007874" header="0.2755905511811024" footer="0.22"/>
  <pageSetup firstPageNumber="215" useFirstPageNumber="1" horizontalDpi="600" verticalDpi="600" orientation="landscape" paperSize="9" scale="83" r:id="rId1"/>
  <headerFooter alignWithMargins="0">
    <oddHeader>&amp;C 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 w Koszalinie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Barański</dc:creator>
  <cp:keywords/>
  <dc:description/>
  <cp:lastModifiedBy>Sulewska</cp:lastModifiedBy>
  <cp:lastPrinted>2009-11-26T12:28:47Z</cp:lastPrinted>
  <dcterms:created xsi:type="dcterms:W3CDTF">2009-10-30T12:35:53Z</dcterms:created>
  <dcterms:modified xsi:type="dcterms:W3CDTF">2009-11-26T12:45:33Z</dcterms:modified>
  <cp:category/>
  <cp:version/>
  <cp:contentType/>
  <cp:contentStatus/>
</cp:coreProperties>
</file>