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<sst xmlns="http://schemas.openxmlformats.org/spreadsheetml/2006/main" count="73" uniqueCount="68">
  <si>
    <t xml:space="preserve">        Załącznik nr 1 do Uchwały</t>
  </si>
  <si>
    <t xml:space="preserve">        Nr             /             / 2009</t>
  </si>
  <si>
    <t xml:space="preserve">        Rady Miejskiej w Koszalinie</t>
  </si>
  <si>
    <t xml:space="preserve">        z dnia 17 grudnia 2009 roku </t>
  </si>
  <si>
    <t xml:space="preserve">DOCHODY   I   WYDATKI   BUDŻETU   MIASTA   KOSZALINA   NA   2010 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</si>
  <si>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</si>
  <si>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</si>
  <si>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</si>
  <si>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</si>
  <si>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</si>
  <si>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</si>
  <si>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</si>
  <si>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</si>
  <si>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w tym:</t>
  </si>
  <si>
    <t>na zadania  zlecone</t>
  </si>
  <si>
    <t>na porozumienia z organami administracji rządowej</t>
  </si>
  <si>
    <t>na zadania zlecone</t>
  </si>
  <si>
    <t>porozumienia z jednostkami samorządu terytorialnego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</si>
  <si>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</si>
  <si>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</si>
  <si>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</si>
  <si>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</si>
  <si>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</si>
  <si>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</si>
  <si>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</si>
  <si>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</si>
  <si>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</si>
  <si>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</si>
  <si>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</si>
  <si>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</si>
  <si>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</si>
  <si>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</si>
  <si>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</si>
  <si>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</si>
  <si>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</si>
  <si>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</si>
  <si>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</si>
  <si>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</si>
  <si>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</si>
  <si>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</si>
  <si>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</si>
  <si>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</si>
  <si>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</si>
  <si>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</si>
  <si>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</si>
  <si>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</si>
  <si>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</si>
  <si>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</si>
  <si>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</si>
  <si>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</si>
  <si>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</si>
  <si>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</si>
  <si>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</si>
  <si>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</si>
  <si>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</si>
  <si>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</si>
  <si>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</si>
  <si>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</si>
  <si>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</si>
  <si>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</si>
  <si>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 xml:space="preserve">Spłata kredytów </t>
  </si>
  <si>
    <t>Przychody z tytułu innych rozliczeń krajowych</t>
  </si>
  <si>
    <t>Kredyty i pożyczki</t>
  </si>
  <si>
    <t>Nadwyżka budżetu z lat ubiegłych</t>
  </si>
  <si>
    <t xml:space="preserve">OGÓŁEM  </t>
  </si>
  <si>
    <t>Autor dokumentu: Anna Żyła</t>
  </si>
  <si>
    <t>Wprowadził do BIP: Agnieszka Sulewska</t>
  </si>
  <si>
    <t>Data wprowadzenia do BIP: 26.11.2009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</si>
</sst>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9">
    <font>
      <sz val="10"/>
      <name val="Arial CE"/>
      <family val="0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i/>
      <sz val="9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1"/>
      <color indexed="10"/>
      <name val="Calibri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3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NumberFormat="1" applyFont="1" applyFill="1" applyBorder="1" applyAlignment="1" applyProtection="1">
      <alignment horizontal="centerContinuous" vertical="center"/>
      <protection/>
    </xf>
    <xf numFmtId="0" fontId="6" fillId="0" borderId="5" xfId="0" applyNumberFormat="1" applyFont="1" applyFill="1" applyBorder="1" applyAlignment="1" applyProtection="1">
      <alignment horizontal="centerContinuous" vertical="center"/>
      <protection/>
    </xf>
    <xf numFmtId="164" fontId="1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7" xfId="0" applyNumberFormat="1" applyFont="1" applyFill="1" applyBorder="1" applyAlignment="1" applyProtection="1">
      <alignment horizontal="centerContinuous" vertical="center"/>
      <protection/>
    </xf>
    <xf numFmtId="0" fontId="1" fillId="0" borderId="6" xfId="0" applyNumberFormat="1" applyFont="1" applyFill="1" applyBorder="1" applyAlignment="1" applyProtection="1">
      <alignment horizontal="centerContinuous" vertical="center"/>
      <protection/>
    </xf>
    <xf numFmtId="0" fontId="8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Font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3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49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vertical="center"/>
      <protection/>
    </xf>
    <xf numFmtId="3" fontId="11" fillId="0" borderId="1" xfId="0" applyNumberFormat="1" applyFont="1" applyFill="1" applyBorder="1" applyAlignment="1" applyProtection="1">
      <alignment horizontal="right" vertical="center"/>
      <protection/>
    </xf>
    <xf numFmtId="3" fontId="12" fillId="0" borderId="24" xfId="0" applyNumberFormat="1" applyFont="1" applyFill="1" applyBorder="1" applyAlignment="1" applyProtection="1">
      <alignment horizontal="right" vertical="center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7" xfId="0" applyNumberFormat="1" applyFont="1" applyFill="1" applyBorder="1" applyAlignment="1" applyProtection="1">
      <alignment horizontal="right" vertical="center"/>
      <protection/>
    </xf>
    <xf numFmtId="3" fontId="12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7" xfId="0" applyNumberFormat="1" applyFont="1" applyFill="1" applyBorder="1" applyAlignment="1" applyProtection="1">
      <alignment horizontal="right"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0" fontId="10" fillId="0" borderId="9" xfId="0" applyNumberFormat="1" applyFont="1" applyFill="1" applyBorder="1" applyAlignment="1" applyProtection="1">
      <alignment vertical="center"/>
      <protection/>
    </xf>
    <xf numFmtId="3" fontId="11" fillId="0" borderId="8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3" fontId="12" fillId="0" borderId="28" xfId="0" applyNumberFormat="1" applyFont="1" applyFill="1" applyBorder="1" applyAlignment="1" applyProtection="1">
      <alignment horizontal="right" vertical="center"/>
      <protection/>
    </xf>
    <xf numFmtId="3" fontId="12" fillId="0" borderId="29" xfId="0" applyNumberFormat="1" applyFont="1" applyFill="1" applyBorder="1" applyAlignment="1" applyProtection="1">
      <alignment horizontal="right" vertical="center"/>
      <protection/>
    </xf>
    <xf numFmtId="3" fontId="12" fillId="0" borderId="30" xfId="0" applyNumberFormat="1" applyFont="1" applyFill="1" applyBorder="1" applyAlignment="1" applyProtection="1">
      <alignment horizontal="right" vertical="center"/>
      <protection/>
    </xf>
    <xf numFmtId="3" fontId="13" fillId="0" borderId="29" xfId="0" applyNumberFormat="1" applyFont="1" applyFill="1" applyBorder="1" applyAlignment="1" applyProtection="1">
      <alignment horizontal="right" vertical="center"/>
      <protection/>
    </xf>
    <xf numFmtId="3" fontId="15" fillId="0" borderId="28" xfId="0" applyNumberFormat="1" applyFont="1" applyFill="1" applyBorder="1" applyAlignment="1" applyProtection="1">
      <alignment horizontal="right" vertical="center"/>
      <protection/>
    </xf>
    <xf numFmtId="0" fontId="10" fillId="0" borderId="9" xfId="0" applyNumberFormat="1" applyFont="1" applyFill="1" applyBorder="1" applyAlignment="1" applyProtection="1">
      <alignment vertical="center" wrapText="1"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/>
    </xf>
    <xf numFmtId="49" fontId="9" fillId="0" borderId="8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vertical="center" wrapText="1"/>
      <protection/>
    </xf>
    <xf numFmtId="3" fontId="12" fillId="0" borderId="31" xfId="0" applyNumberFormat="1" applyFont="1" applyFill="1" applyBorder="1" applyAlignment="1" applyProtection="1">
      <alignment horizontal="right" vertical="center"/>
      <protection/>
    </xf>
    <xf numFmtId="3" fontId="12" fillId="0" borderId="32" xfId="0" applyNumberFormat="1" applyFont="1" applyFill="1" applyBorder="1" applyAlignment="1" applyProtection="1">
      <alignment horizontal="right" vertical="center"/>
      <protection/>
    </xf>
    <xf numFmtId="3" fontId="12" fillId="0" borderId="16" xfId="0" applyNumberFormat="1" applyFont="1" applyFill="1" applyBorder="1" applyAlignment="1" applyProtection="1">
      <alignment horizontal="right" vertical="center"/>
      <protection/>
    </xf>
    <xf numFmtId="3" fontId="12" fillId="0" borderId="15" xfId="0" applyNumberFormat="1" applyFont="1" applyFill="1" applyBorder="1" applyAlignment="1" applyProtection="1">
      <alignment horizontal="right" vertical="center"/>
      <protection/>
    </xf>
    <xf numFmtId="3" fontId="13" fillId="0" borderId="16" xfId="0" applyNumberFormat="1" applyFont="1" applyFill="1" applyBorder="1" applyAlignment="1" applyProtection="1">
      <alignment horizontal="right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vertical="center"/>
      <protection/>
    </xf>
    <xf numFmtId="3" fontId="3" fillId="0" borderId="20" xfId="0" applyNumberFormat="1" applyFont="1" applyFill="1" applyBorder="1" applyAlignment="1" applyProtection="1">
      <alignment vertical="center"/>
      <protection/>
    </xf>
    <xf numFmtId="3" fontId="13" fillId="0" borderId="21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23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2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3" fontId="8" fillId="0" borderId="26" xfId="0" applyNumberFormat="1" applyFont="1" applyFill="1" applyBorder="1" applyAlignment="1" applyProtection="1">
      <alignment vertical="center"/>
      <protection/>
    </xf>
    <xf numFmtId="3" fontId="8" fillId="0" borderId="27" xfId="0" applyNumberFormat="1" applyFont="1" applyFill="1" applyBorder="1" applyAlignment="1" applyProtection="1">
      <alignment vertical="center"/>
      <protection/>
    </xf>
    <xf numFmtId="3" fontId="8" fillId="0" borderId="28" xfId="0" applyNumberFormat="1" applyFont="1" applyFill="1" applyBorder="1" applyAlignment="1" applyProtection="1">
      <alignment vertical="center"/>
      <protection/>
    </xf>
    <xf numFmtId="3" fontId="8" fillId="0" borderId="29" xfId="0" applyNumberFormat="1" applyFont="1" applyFill="1" applyBorder="1" applyAlignment="1" applyProtection="1">
      <alignment vertical="center"/>
      <protection/>
    </xf>
    <xf numFmtId="3" fontId="8" fillId="0" borderId="30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2" fillId="0" borderId="26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3" fontId="2" fillId="0" borderId="26" xfId="0" applyNumberFormat="1" applyFont="1" applyFill="1" applyBorder="1" applyAlignment="1" applyProtection="1">
      <alignment vertical="center"/>
      <protection/>
    </xf>
    <xf numFmtId="3" fontId="2" fillId="0" borderId="27" xfId="0" applyNumberFormat="1" applyFont="1" applyFill="1" applyBorder="1" applyAlignment="1" applyProtection="1">
      <alignment vertical="center"/>
      <protection/>
    </xf>
    <xf numFmtId="3" fontId="2" fillId="0" borderId="28" xfId="0" applyNumberFormat="1" applyFont="1" applyFill="1" applyBorder="1" applyAlignment="1" applyProtection="1">
      <alignment vertical="center"/>
      <protection/>
    </xf>
    <xf numFmtId="3" fontId="2" fillId="0" borderId="29" xfId="0" applyNumberFormat="1" applyFont="1" applyFill="1" applyBorder="1" applyAlignment="1" applyProtection="1">
      <alignment vertical="center"/>
      <protection/>
    </xf>
    <xf numFmtId="3" fontId="2" fillId="0" borderId="30" xfId="0" applyNumberFormat="1" applyFont="1" applyFill="1" applyBorder="1" applyAlignment="1" applyProtection="1">
      <alignment vertical="center"/>
      <protection/>
    </xf>
    <xf numFmtId="3" fontId="1" fillId="0" borderId="29" xfId="0" applyNumberFormat="1" applyFont="1" applyFill="1" applyBorder="1" applyAlignment="1" applyProtection="1">
      <alignment vertical="center"/>
      <protection/>
    </xf>
    <xf numFmtId="3" fontId="1" fillId="0" borderId="27" xfId="0" applyNumberFormat="1" applyFont="1" applyFill="1" applyBorder="1" applyAlignment="1" applyProtection="1">
      <alignment vertical="center"/>
      <protection/>
    </xf>
    <xf numFmtId="3" fontId="1" fillId="0" borderId="34" xfId="0" applyNumberFormat="1" applyFont="1" applyFill="1" applyBorder="1" applyAlignment="1" applyProtection="1">
      <alignment vertical="center"/>
      <protection/>
    </xf>
    <xf numFmtId="3" fontId="1" fillId="0" borderId="28" xfId="0" applyNumberFormat="1" applyFont="1" applyFill="1" applyBorder="1" applyAlignment="1" applyProtection="1">
      <alignment vertical="center"/>
      <protection/>
    </xf>
    <xf numFmtId="3" fontId="1" fillId="0" borderId="30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33" xfId="0" applyFont="1" applyBorder="1" applyAlignment="1">
      <alignment horizontal="center" vertical="center"/>
    </xf>
    <xf numFmtId="3" fontId="3" fillId="0" borderId="18" xfId="0" applyNumberFormat="1" applyFont="1" applyFill="1" applyBorder="1" applyAlignment="1" applyProtection="1">
      <alignment vertical="center"/>
      <protection/>
    </xf>
    <xf numFmtId="3" fontId="3" fillId="0" borderId="33" xfId="0" applyNumberFormat="1" applyFont="1" applyFill="1" applyBorder="1" applyAlignment="1" applyProtection="1">
      <alignment vertical="center"/>
      <protection/>
    </xf>
    <xf numFmtId="3" fontId="3" fillId="0" borderId="35" xfId="0" applyNumberFormat="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tabSelected="1" workbookViewId="0" topLeftCell="A22">
      <selection activeCell="B43" sqref="B43"/>
    </sheetView>
  </sheetViews>
  <sheetFormatPr defaultColWidth="9.00390625" defaultRowHeight="12.75"/>
  <cols>
    <col min="1" max="1" width="4.25390625" style="1" customWidth="1"/>
    <col min="2" max="2" width="36.375" style="1" customWidth="1"/>
    <col min="3" max="3" width="11.375" style="1" customWidth="1"/>
    <col min="4" max="4" width="11.125" style="1" customWidth="1"/>
    <col min="5" max="5" width="9.25390625" style="1" customWidth="1"/>
    <col min="6" max="6" width="10.00390625" style="1" customWidth="1"/>
    <col min="7" max="7" width="10.625" style="1" customWidth="1"/>
    <col min="8" max="8" width="12.25390625" style="1" customWidth="1"/>
    <col min="9" max="9" width="11.75390625" style="1" customWidth="1"/>
    <col min="10" max="10" width="8.875" style="1" customWidth="1"/>
    <col min="11" max="11" width="10.00390625" style="1" customWidth="1"/>
    <col min="12" max="12" width="10.125" style="1" customWidth="1"/>
    <col min="13" max="16384" width="10.00390625" style="1" customWidth="1"/>
  </cols>
  <sheetData>
    <row r="1" spans="9:12" ht="12" customHeight="1">
      <c r="I1" s="2"/>
      <c r="J1" s="3" t="s">
        <v>0</v>
      </c>
      <c r="K1" s="4"/>
      <c r="L1" s="5"/>
    </row>
    <row r="2" spans="9:12" ht="12" customHeight="1">
      <c r="I2" s="2"/>
      <c r="J2" s="3" t="s">
        <v>1</v>
      </c>
      <c r="K2" s="4"/>
      <c r="L2" s="5"/>
    </row>
    <row r="3" spans="9:12" ht="12" customHeight="1">
      <c r="I3" s="2"/>
      <c r="J3" s="3" t="s">
        <v>2</v>
      </c>
      <c r="K3" s="4"/>
      <c r="L3" s="5"/>
    </row>
    <row r="4" spans="9:225" ht="12" customHeight="1">
      <c r="I4" s="2"/>
      <c r="J4" s="3" t="s">
        <v>3</v>
      </c>
      <c r="K4" s="4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</row>
    <row r="5" spans="1:225" s="11" customFormat="1" ht="15" customHeight="1">
      <c r="A5" s="7" t="s">
        <v>4</v>
      </c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</row>
    <row r="6" spans="1:225" s="17" customFormat="1" ht="14.25" customHeight="1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5" t="s">
        <v>6</v>
      </c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</row>
    <row r="7" spans="1:225" s="22" customFormat="1" ht="9" customHeight="1" thickBo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15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</row>
    <row r="8" spans="1:12" s="22" customFormat="1" ht="15" customHeight="1" thickBot="1" thickTop="1">
      <c r="A8" s="23" t="s">
        <v>7</v>
      </c>
      <c r="B8" s="24" t="s">
        <v>8</v>
      </c>
      <c r="C8" s="25" t="s">
        <v>9</v>
      </c>
      <c r="D8" s="26"/>
      <c r="E8" s="27"/>
      <c r="F8" s="27"/>
      <c r="G8" s="28"/>
      <c r="H8" s="29" t="s">
        <v>10</v>
      </c>
      <c r="I8" s="27"/>
      <c r="J8" s="27"/>
      <c r="K8" s="27"/>
      <c r="L8" s="30"/>
    </row>
    <row r="9" spans="1:12" s="22" customFormat="1" ht="12" customHeight="1" thickTop="1">
      <c r="A9" s="31"/>
      <c r="B9" s="32"/>
      <c r="C9" s="33" t="s">
        <v>11</v>
      </c>
      <c r="D9" s="34" t="s">
        <v>12</v>
      </c>
      <c r="E9" s="35" t="s">
        <v>13</v>
      </c>
      <c r="F9" s="36" t="s">
        <v>14</v>
      </c>
      <c r="G9" s="37" t="s">
        <v>15</v>
      </c>
      <c r="H9" s="38" t="s">
        <v>11</v>
      </c>
      <c r="I9" s="34" t="s">
        <v>12</v>
      </c>
      <c r="J9" s="35" t="s">
        <v>13</v>
      </c>
      <c r="K9" s="36" t="s">
        <v>16</v>
      </c>
      <c r="L9" s="37" t="s">
        <v>15</v>
      </c>
    </row>
    <row r="10" spans="1:12" s="22" customFormat="1" ht="45.75" customHeight="1" thickBot="1">
      <c r="A10" s="39"/>
      <c r="B10" s="40"/>
      <c r="C10" s="41"/>
      <c r="D10" s="42"/>
      <c r="E10" s="43" t="s">
        <v>17</v>
      </c>
      <c r="F10" s="44"/>
      <c r="G10" s="45"/>
      <c r="H10" s="46"/>
      <c r="I10" s="42"/>
      <c r="J10" s="43" t="s">
        <v>17</v>
      </c>
      <c r="K10" s="44"/>
      <c r="L10" s="45"/>
    </row>
    <row r="11" spans="1:12" s="55" customFormat="1" ht="9.75" customHeight="1" thickBot="1" thickTop="1">
      <c r="A11" s="47">
        <v>1</v>
      </c>
      <c r="B11" s="48">
        <v>2</v>
      </c>
      <c r="C11" s="49">
        <v>3</v>
      </c>
      <c r="D11" s="50">
        <v>4</v>
      </c>
      <c r="E11" s="51">
        <v>5</v>
      </c>
      <c r="F11" s="52">
        <v>6</v>
      </c>
      <c r="G11" s="53">
        <v>7</v>
      </c>
      <c r="H11" s="52">
        <v>8</v>
      </c>
      <c r="I11" s="50">
        <v>9</v>
      </c>
      <c r="J11" s="51">
        <v>10</v>
      </c>
      <c r="K11" s="52">
        <v>11</v>
      </c>
      <c r="L11" s="54">
        <v>12</v>
      </c>
    </row>
    <row r="12" spans="1:12" s="64" customFormat="1" ht="13.5" customHeight="1" thickTop="1">
      <c r="A12" s="56" t="s">
        <v>18</v>
      </c>
      <c r="B12" s="57" t="s">
        <v>19</v>
      </c>
      <c r="C12" s="58"/>
      <c r="D12" s="59"/>
      <c r="E12" s="60"/>
      <c r="F12" s="61"/>
      <c r="G12" s="62"/>
      <c r="H12" s="63">
        <f>I12+K12+L12</f>
        <v>3500</v>
      </c>
      <c r="I12" s="59">
        <v>3500</v>
      </c>
      <c r="J12" s="60"/>
      <c r="K12" s="61"/>
      <c r="L12" s="62"/>
    </row>
    <row r="13" spans="1:12" s="64" customFormat="1" ht="11.25" customHeight="1">
      <c r="A13" s="65">
        <v>500</v>
      </c>
      <c r="B13" s="66" t="s">
        <v>20</v>
      </c>
      <c r="C13" s="67"/>
      <c r="D13" s="68"/>
      <c r="E13" s="69"/>
      <c r="F13" s="70"/>
      <c r="G13" s="71"/>
      <c r="H13" s="72">
        <f aca="true" t="shared" si="0" ref="H13:H32">I13+K13+L13</f>
        <v>194000</v>
      </c>
      <c r="I13" s="68">
        <v>194000</v>
      </c>
      <c r="J13" s="69"/>
      <c r="K13" s="70"/>
      <c r="L13" s="71"/>
    </row>
    <row r="14" spans="1:12" s="64" customFormat="1" ht="12.75" customHeight="1">
      <c r="A14" s="65" t="s">
        <v>21</v>
      </c>
      <c r="B14" s="66" t="s">
        <v>22</v>
      </c>
      <c r="C14" s="67">
        <f>D14+F14+G14</f>
        <v>16762468</v>
      </c>
      <c r="D14" s="68">
        <v>16762468</v>
      </c>
      <c r="E14" s="69"/>
      <c r="F14" s="70"/>
      <c r="G14" s="71"/>
      <c r="H14" s="72">
        <f t="shared" si="0"/>
        <v>57083563</v>
      </c>
      <c r="I14" s="68">
        <v>57083563</v>
      </c>
      <c r="J14" s="69"/>
      <c r="K14" s="70"/>
      <c r="L14" s="71"/>
    </row>
    <row r="15" spans="1:12" s="64" customFormat="1" ht="11.25" customHeight="1">
      <c r="A15" s="65" t="s">
        <v>23</v>
      </c>
      <c r="B15" s="66" t="s">
        <v>24</v>
      </c>
      <c r="C15" s="67"/>
      <c r="D15" s="68"/>
      <c r="E15" s="69"/>
      <c r="F15" s="70"/>
      <c r="G15" s="71"/>
      <c r="H15" s="72">
        <f t="shared" si="0"/>
        <v>122000</v>
      </c>
      <c r="I15" s="68">
        <v>122000</v>
      </c>
      <c r="J15" s="69"/>
      <c r="K15" s="70"/>
      <c r="L15" s="71"/>
    </row>
    <row r="16" spans="1:12" s="64" customFormat="1" ht="12" customHeight="1">
      <c r="A16" s="65" t="s">
        <v>25</v>
      </c>
      <c r="B16" s="66" t="s">
        <v>26</v>
      </c>
      <c r="C16" s="67">
        <f aca="true" t="shared" si="1" ref="C16:C32">D16+F16+G16</f>
        <v>25529000</v>
      </c>
      <c r="D16" s="68">
        <f>25529000-28000</f>
        <v>25501000</v>
      </c>
      <c r="E16" s="69"/>
      <c r="F16" s="70">
        <v>28000</v>
      </c>
      <c r="G16" s="71"/>
      <c r="H16" s="72">
        <f t="shared" si="0"/>
        <v>14570900</v>
      </c>
      <c r="I16" s="68">
        <v>14542900</v>
      </c>
      <c r="J16" s="69"/>
      <c r="K16" s="70">
        <v>28000</v>
      </c>
      <c r="L16" s="71"/>
    </row>
    <row r="17" spans="1:12" s="64" customFormat="1" ht="13.5" customHeight="1">
      <c r="A17" s="65" t="s">
        <v>27</v>
      </c>
      <c r="B17" s="66" t="s">
        <v>28</v>
      </c>
      <c r="C17" s="67">
        <f t="shared" si="1"/>
        <v>2041600</v>
      </c>
      <c r="D17" s="68">
        <v>1600000</v>
      </c>
      <c r="E17" s="69"/>
      <c r="F17" s="70">
        <v>425000</v>
      </c>
      <c r="G17" s="71">
        <v>16600</v>
      </c>
      <c r="H17" s="72">
        <f t="shared" si="0"/>
        <v>4268800</v>
      </c>
      <c r="I17" s="68">
        <v>3827200</v>
      </c>
      <c r="J17" s="69"/>
      <c r="K17" s="70">
        <v>425000</v>
      </c>
      <c r="L17" s="71">
        <v>16600</v>
      </c>
    </row>
    <row r="18" spans="1:12" s="64" customFormat="1" ht="12.75" customHeight="1">
      <c r="A18" s="65" t="s">
        <v>29</v>
      </c>
      <c r="B18" s="66" t="s">
        <v>30</v>
      </c>
      <c r="C18" s="67">
        <f t="shared" si="1"/>
        <v>1434842</v>
      </c>
      <c r="D18" s="68">
        <f>1434842-1038100-5500</f>
        <v>391242</v>
      </c>
      <c r="E18" s="69"/>
      <c r="F18" s="70">
        <f>757900+280200</f>
        <v>1038100</v>
      </c>
      <c r="G18" s="71">
        <v>5500</v>
      </c>
      <c r="H18" s="72">
        <f t="shared" si="0"/>
        <v>35872041</v>
      </c>
      <c r="I18" s="68">
        <f>34828481-40</f>
        <v>34828441</v>
      </c>
      <c r="J18" s="73">
        <v>15000</v>
      </c>
      <c r="K18" s="70">
        <f>757900+280200</f>
        <v>1038100</v>
      </c>
      <c r="L18" s="71">
        <v>5500</v>
      </c>
    </row>
    <row r="19" spans="1:12" s="64" customFormat="1" ht="22.5" customHeight="1">
      <c r="A19" s="65" t="s">
        <v>31</v>
      </c>
      <c r="B19" s="74" t="s">
        <v>32</v>
      </c>
      <c r="C19" s="67">
        <f t="shared" si="1"/>
        <v>17977</v>
      </c>
      <c r="D19" s="68"/>
      <c r="E19" s="69"/>
      <c r="F19" s="70">
        <v>17977</v>
      </c>
      <c r="G19" s="71"/>
      <c r="H19" s="72">
        <f t="shared" si="0"/>
        <v>17977</v>
      </c>
      <c r="I19" s="68"/>
      <c r="J19" s="73"/>
      <c r="K19" s="70">
        <v>17977</v>
      </c>
      <c r="L19" s="71"/>
    </row>
    <row r="20" spans="1:12" s="64" customFormat="1" ht="18.75" customHeight="1">
      <c r="A20" s="65" t="s">
        <v>33</v>
      </c>
      <c r="B20" s="75" t="s">
        <v>34</v>
      </c>
      <c r="C20" s="67">
        <f t="shared" si="1"/>
        <v>7931000</v>
      </c>
      <c r="D20" s="68"/>
      <c r="E20" s="69"/>
      <c r="F20" s="70">
        <f>7921000+10000</f>
        <v>7931000</v>
      </c>
      <c r="G20" s="71"/>
      <c r="H20" s="72">
        <f t="shared" si="0"/>
        <v>8986000</v>
      </c>
      <c r="I20" s="68">
        <v>1055000</v>
      </c>
      <c r="J20" s="73"/>
      <c r="K20" s="70">
        <f>7921000+10000</f>
        <v>7931000</v>
      </c>
      <c r="L20" s="71"/>
    </row>
    <row r="21" spans="1:12" s="64" customFormat="1" ht="41.25" customHeight="1">
      <c r="A21" s="65" t="s">
        <v>35</v>
      </c>
      <c r="B21" s="75" t="s">
        <v>36</v>
      </c>
      <c r="C21" s="67">
        <f t="shared" si="1"/>
        <v>159642057</v>
      </c>
      <c r="D21" s="68">
        <v>159642057</v>
      </c>
      <c r="E21" s="69"/>
      <c r="F21" s="70"/>
      <c r="G21" s="71"/>
      <c r="H21" s="72">
        <f t="shared" si="0"/>
        <v>651700</v>
      </c>
      <c r="I21" s="68">
        <v>651700</v>
      </c>
      <c r="J21" s="73"/>
      <c r="K21" s="70"/>
      <c r="L21" s="71"/>
    </row>
    <row r="22" spans="1:12" s="64" customFormat="1" ht="13.5" customHeight="1">
      <c r="A22" s="65" t="s">
        <v>37</v>
      </c>
      <c r="B22" s="66" t="s">
        <v>38</v>
      </c>
      <c r="C22" s="67"/>
      <c r="D22" s="68"/>
      <c r="E22" s="69"/>
      <c r="F22" s="70"/>
      <c r="G22" s="71"/>
      <c r="H22" s="72">
        <f t="shared" si="0"/>
        <v>4600000</v>
      </c>
      <c r="I22" s="68">
        <v>4600000</v>
      </c>
      <c r="J22" s="73"/>
      <c r="K22" s="70"/>
      <c r="L22" s="71"/>
    </row>
    <row r="23" spans="1:12" s="64" customFormat="1" ht="14.25" customHeight="1">
      <c r="A23" s="65" t="s">
        <v>39</v>
      </c>
      <c r="B23" s="66" t="s">
        <v>40</v>
      </c>
      <c r="C23" s="67">
        <f t="shared" si="1"/>
        <v>106735848</v>
      </c>
      <c r="D23" s="68">
        <v>106735848</v>
      </c>
      <c r="E23" s="69"/>
      <c r="F23" s="70"/>
      <c r="G23" s="71"/>
      <c r="H23" s="72">
        <f t="shared" si="0"/>
        <v>7236291</v>
      </c>
      <c r="I23" s="68">
        <f>7266991+29300-60000</f>
        <v>7236291</v>
      </c>
      <c r="J23" s="73"/>
      <c r="K23" s="70"/>
      <c r="L23" s="71"/>
    </row>
    <row r="24" spans="1:12" s="64" customFormat="1" ht="14.25" customHeight="1">
      <c r="A24" s="65" t="s">
        <v>41</v>
      </c>
      <c r="B24" s="66" t="s">
        <v>42</v>
      </c>
      <c r="C24" s="67">
        <f t="shared" si="1"/>
        <v>9961156</v>
      </c>
      <c r="D24" s="68">
        <v>9961156</v>
      </c>
      <c r="E24" s="69"/>
      <c r="F24" s="70"/>
      <c r="G24" s="71"/>
      <c r="H24" s="72">
        <f t="shared" si="0"/>
        <v>154436343</v>
      </c>
      <c r="I24" s="68">
        <v>154436343</v>
      </c>
      <c r="J24" s="73"/>
      <c r="K24" s="70"/>
      <c r="L24" s="71"/>
    </row>
    <row r="25" spans="1:225" ht="14.25" customHeight="1">
      <c r="A25" s="65" t="s">
        <v>43</v>
      </c>
      <c r="B25" s="66" t="s">
        <v>44</v>
      </c>
      <c r="C25" s="67"/>
      <c r="D25" s="68"/>
      <c r="E25" s="69"/>
      <c r="F25" s="70"/>
      <c r="G25" s="71"/>
      <c r="H25" s="72">
        <f t="shared" si="0"/>
        <v>525000</v>
      </c>
      <c r="I25" s="68">
        <v>525000</v>
      </c>
      <c r="J25" s="73"/>
      <c r="K25" s="70"/>
      <c r="L25" s="71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  <c r="GT25" s="76"/>
      <c r="GU25" s="76"/>
      <c r="GV25" s="76"/>
      <c r="GW25" s="76"/>
      <c r="GX25" s="76"/>
      <c r="GY25" s="76"/>
      <c r="GZ25" s="76"/>
      <c r="HA25" s="76"/>
      <c r="HB25" s="76"/>
      <c r="HC25" s="76"/>
      <c r="HD25" s="76"/>
      <c r="HE25" s="76"/>
      <c r="HF25" s="76"/>
      <c r="HG25" s="76"/>
      <c r="HH25" s="76"/>
      <c r="HI25" s="76"/>
      <c r="HJ25" s="76"/>
      <c r="HK25" s="76"/>
      <c r="HL25" s="76"/>
      <c r="HM25" s="76"/>
      <c r="HN25" s="76"/>
      <c r="HO25" s="76"/>
      <c r="HP25" s="76"/>
      <c r="HQ25" s="76"/>
    </row>
    <row r="26" spans="1:12" s="64" customFormat="1" ht="12.75" customHeight="1">
      <c r="A26" s="65" t="s">
        <v>45</v>
      </c>
      <c r="B26" s="66" t="s">
        <v>46</v>
      </c>
      <c r="C26" s="67">
        <f t="shared" si="1"/>
        <v>15000</v>
      </c>
      <c r="D26" s="68"/>
      <c r="E26" s="69"/>
      <c r="F26" s="70">
        <v>15000</v>
      </c>
      <c r="G26" s="71"/>
      <c r="H26" s="72">
        <f t="shared" si="0"/>
        <v>3406000</v>
      </c>
      <c r="I26" s="68">
        <v>3391000</v>
      </c>
      <c r="J26" s="73"/>
      <c r="K26" s="70">
        <v>15000</v>
      </c>
      <c r="L26" s="71"/>
    </row>
    <row r="27" spans="1:12" s="64" customFormat="1" ht="13.5" customHeight="1">
      <c r="A27" s="65" t="s">
        <v>47</v>
      </c>
      <c r="B27" s="66" t="s">
        <v>48</v>
      </c>
      <c r="C27" s="67">
        <f t="shared" si="1"/>
        <v>24837600</v>
      </c>
      <c r="D27" s="68">
        <v>5896600</v>
      </c>
      <c r="E27" s="73">
        <v>395000</v>
      </c>
      <c r="F27" s="70">
        <f>16000+18925000</f>
        <v>18941000</v>
      </c>
      <c r="G27" s="71"/>
      <c r="H27" s="72">
        <f t="shared" si="0"/>
        <v>44825476</v>
      </c>
      <c r="I27" s="68">
        <v>25884476</v>
      </c>
      <c r="J27" s="73">
        <v>535500</v>
      </c>
      <c r="K27" s="70">
        <f>16000+18925000</f>
        <v>18941000</v>
      </c>
      <c r="L27" s="71"/>
    </row>
    <row r="28" spans="1:12" s="64" customFormat="1" ht="15" customHeight="1">
      <c r="A28" s="77" t="s">
        <v>49</v>
      </c>
      <c r="B28" s="74" t="s">
        <v>50</v>
      </c>
      <c r="C28" s="67">
        <f t="shared" si="1"/>
        <v>921819</v>
      </c>
      <c r="D28" s="68">
        <v>796819</v>
      </c>
      <c r="E28" s="69">
        <v>57540</v>
      </c>
      <c r="F28" s="70">
        <v>125000</v>
      </c>
      <c r="G28" s="71"/>
      <c r="H28" s="72">
        <f t="shared" si="0"/>
        <v>6064131</v>
      </c>
      <c r="I28" s="68">
        <v>5939131</v>
      </c>
      <c r="J28" s="69">
        <f>1662180+57540</f>
        <v>1719720</v>
      </c>
      <c r="K28" s="70">
        <v>125000</v>
      </c>
      <c r="L28" s="71"/>
    </row>
    <row r="29" spans="1:12" s="64" customFormat="1" ht="12.75" customHeight="1">
      <c r="A29" s="65" t="s">
        <v>51</v>
      </c>
      <c r="B29" s="74" t="s">
        <v>52</v>
      </c>
      <c r="C29" s="67">
        <f t="shared" si="1"/>
        <v>359300</v>
      </c>
      <c r="D29" s="68">
        <v>359300</v>
      </c>
      <c r="E29" s="69"/>
      <c r="F29" s="70"/>
      <c r="G29" s="71"/>
      <c r="H29" s="72">
        <f t="shared" si="0"/>
        <v>11406150</v>
      </c>
      <c r="I29" s="68">
        <v>11406150</v>
      </c>
      <c r="J29" s="69"/>
      <c r="K29" s="70"/>
      <c r="L29" s="71"/>
    </row>
    <row r="30" spans="1:12" s="64" customFormat="1" ht="13.5" customHeight="1">
      <c r="A30" s="65" t="s">
        <v>53</v>
      </c>
      <c r="B30" s="74" t="s">
        <v>54</v>
      </c>
      <c r="C30" s="67">
        <f t="shared" si="1"/>
        <v>2793300</v>
      </c>
      <c r="D30" s="68">
        <v>2793300</v>
      </c>
      <c r="E30" s="69"/>
      <c r="F30" s="70"/>
      <c r="G30" s="71"/>
      <c r="H30" s="72">
        <f t="shared" si="0"/>
        <v>33836960</v>
      </c>
      <c r="I30" s="68">
        <v>33836960</v>
      </c>
      <c r="J30" s="69"/>
      <c r="K30" s="70"/>
      <c r="L30" s="71"/>
    </row>
    <row r="31" spans="1:12" s="64" customFormat="1" ht="13.5" customHeight="1">
      <c r="A31" s="65" t="s">
        <v>55</v>
      </c>
      <c r="B31" s="74" t="s">
        <v>56</v>
      </c>
      <c r="C31" s="67">
        <f t="shared" si="1"/>
        <v>5989543</v>
      </c>
      <c r="D31" s="68">
        <v>5989543</v>
      </c>
      <c r="E31" s="69"/>
      <c r="F31" s="70"/>
      <c r="G31" s="71"/>
      <c r="H31" s="72">
        <f t="shared" si="0"/>
        <v>23301580</v>
      </c>
      <c r="I31" s="68">
        <f>23241580+60000</f>
        <v>23301580</v>
      </c>
      <c r="J31" s="69"/>
      <c r="K31" s="70"/>
      <c r="L31" s="71"/>
    </row>
    <row r="32" spans="1:12" s="64" customFormat="1" ht="15" customHeight="1" thickBot="1">
      <c r="A32" s="78" t="s">
        <v>57</v>
      </c>
      <c r="B32" s="79" t="s">
        <v>58</v>
      </c>
      <c r="C32" s="67">
        <f t="shared" si="1"/>
        <v>7349187</v>
      </c>
      <c r="D32" s="80">
        <v>7349187</v>
      </c>
      <c r="E32" s="81"/>
      <c r="F32" s="82"/>
      <c r="G32" s="83"/>
      <c r="H32" s="84">
        <f t="shared" si="0"/>
        <v>23742585</v>
      </c>
      <c r="I32" s="80">
        <f>23742545+40</f>
        <v>23742585</v>
      </c>
      <c r="J32" s="81"/>
      <c r="K32" s="82"/>
      <c r="L32" s="83"/>
    </row>
    <row r="33" spans="1:12" s="92" customFormat="1" ht="17.25" thickBot="1" thickTop="1">
      <c r="A33" s="85"/>
      <c r="B33" s="86" t="s">
        <v>59</v>
      </c>
      <c r="C33" s="87">
        <f>SUM(C12:C32)</f>
        <v>372321697</v>
      </c>
      <c r="D33" s="88">
        <f aca="true" t="shared" si="2" ref="D33:L33">SUM(D12:D32)</f>
        <v>343778520</v>
      </c>
      <c r="E33" s="89">
        <f t="shared" si="2"/>
        <v>452540</v>
      </c>
      <c r="F33" s="90">
        <f t="shared" si="2"/>
        <v>28521077</v>
      </c>
      <c r="G33" s="91">
        <f t="shared" si="2"/>
        <v>22100</v>
      </c>
      <c r="H33" s="90">
        <f t="shared" si="2"/>
        <v>435150997</v>
      </c>
      <c r="I33" s="88">
        <f t="shared" si="2"/>
        <v>406607820</v>
      </c>
      <c r="J33" s="89">
        <f t="shared" si="2"/>
        <v>2270220</v>
      </c>
      <c r="K33" s="90">
        <f t="shared" si="2"/>
        <v>28521077</v>
      </c>
      <c r="L33" s="91">
        <f t="shared" si="2"/>
        <v>22100</v>
      </c>
    </row>
    <row r="34" spans="1:12" s="17" customFormat="1" ht="10.5" customHeight="1" thickTop="1">
      <c r="A34" s="93"/>
      <c r="B34" s="94" t="s">
        <v>60</v>
      </c>
      <c r="C34" s="95"/>
      <c r="D34" s="96"/>
      <c r="E34" s="97"/>
      <c r="F34" s="98"/>
      <c r="G34" s="99"/>
      <c r="H34" s="98">
        <v>12170700</v>
      </c>
      <c r="I34" s="96"/>
      <c r="J34" s="97"/>
      <c r="K34" s="98"/>
      <c r="L34" s="99"/>
    </row>
    <row r="35" spans="1:12" s="17" customFormat="1" ht="10.5" customHeight="1">
      <c r="A35" s="100"/>
      <c r="B35" s="101" t="s">
        <v>61</v>
      </c>
      <c r="C35" s="95">
        <v>15000000</v>
      </c>
      <c r="D35" s="96"/>
      <c r="E35" s="97"/>
      <c r="F35" s="98"/>
      <c r="G35" s="99"/>
      <c r="H35" s="98"/>
      <c r="I35" s="96"/>
      <c r="J35" s="97"/>
      <c r="K35" s="98"/>
      <c r="L35" s="99"/>
    </row>
    <row r="36" spans="1:12" s="17" customFormat="1" ht="13.5" customHeight="1" thickBot="1">
      <c r="A36" s="102"/>
      <c r="B36" s="55" t="s">
        <v>62</v>
      </c>
      <c r="C36" s="95">
        <v>60000000</v>
      </c>
      <c r="D36" s="96"/>
      <c r="E36" s="97"/>
      <c r="F36" s="98"/>
      <c r="G36" s="99"/>
      <c r="H36" s="98"/>
      <c r="I36" s="96"/>
      <c r="J36" s="97"/>
      <c r="K36" s="98"/>
      <c r="L36" s="99"/>
    </row>
    <row r="37" spans="1:12" s="22" customFormat="1" ht="15.75" hidden="1" thickBot="1">
      <c r="A37" s="103"/>
      <c r="B37" s="104" t="s">
        <v>63</v>
      </c>
      <c r="C37" s="105"/>
      <c r="D37" s="106"/>
      <c r="E37" s="107"/>
      <c r="F37" s="108"/>
      <c r="G37" s="109"/>
      <c r="H37" s="110">
        <f>I37+L37</f>
        <v>0</v>
      </c>
      <c r="I37" s="111">
        <v>0</v>
      </c>
      <c r="J37" s="112"/>
      <c r="K37" s="113"/>
      <c r="L37" s="114"/>
    </row>
    <row r="38" spans="1:12" s="92" customFormat="1" ht="15" customHeight="1" thickBot="1" thickTop="1">
      <c r="A38" s="115" t="s">
        <v>64</v>
      </c>
      <c r="B38" s="116"/>
      <c r="C38" s="87">
        <f>SUM(C33:C36)</f>
        <v>447321697</v>
      </c>
      <c r="D38" s="117"/>
      <c r="E38" s="118"/>
      <c r="F38" s="118"/>
      <c r="G38" s="119"/>
      <c r="H38" s="90">
        <f>SUM(H33:H36)</f>
        <v>447321697</v>
      </c>
      <c r="I38" s="117"/>
      <c r="J38" s="118"/>
      <c r="K38" s="118"/>
      <c r="L38" s="119"/>
    </row>
    <row r="39" spans="1:2" ht="15.75" thickTop="1">
      <c r="A39" s="120"/>
      <c r="B39" s="121"/>
    </row>
    <row r="40" spans="1:2" ht="15">
      <c r="A40" s="6" t="s">
        <v>65</v>
      </c>
      <c r="B40" s="121"/>
    </row>
    <row r="41" ht="15">
      <c r="A41" s="6" t="s">
        <v>66</v>
      </c>
    </row>
    <row r="42" spans="1:2" ht="15">
      <c r="A42" s="6" t="s">
        <v>67</v>
      </c>
      <c r="B42" s="122"/>
    </row>
  </sheetData>
  <mergeCells count="11">
    <mergeCell ref="K9:K10"/>
    <mergeCell ref="L9:L10"/>
    <mergeCell ref="A38:B38"/>
    <mergeCell ref="F9:F10"/>
    <mergeCell ref="G9:G10"/>
    <mergeCell ref="H9:H10"/>
    <mergeCell ref="I9:I10"/>
    <mergeCell ref="A8:A10"/>
    <mergeCell ref="B8:B10"/>
    <mergeCell ref="C9:C10"/>
    <mergeCell ref="D9:D10"/>
  </mergeCells>
  <printOptions horizontalCentered="1"/>
  <pageMargins left="0.2" right="0.21" top="0.2" bottom="0.16" header="0.2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cp:lastPrinted>2009-11-26T10:45:59Z</cp:lastPrinted>
  <dcterms:created xsi:type="dcterms:W3CDTF">2009-11-26T10:45:18Z</dcterms:created>
  <dcterms:modified xsi:type="dcterms:W3CDTF">2009-11-26T10:47:08Z</dcterms:modified>
  <cp:category/>
  <cp:version/>
  <cp:contentType/>
  <cp:contentStatus/>
</cp:coreProperties>
</file>