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tab XII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<sst xmlns="http://schemas.openxmlformats.org/spreadsheetml/2006/main" count="37" uniqueCount="25">
  <si>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Filharmonia Koszalińska</t>
  </si>
  <si>
    <t>Bałtycki Teatr Dramatyczny</t>
  </si>
  <si>
    <t>L.p.</t>
  </si>
  <si>
    <t>dotacja na działalność bieżącą</t>
  </si>
  <si>
    <t>dotacje celowe</t>
  </si>
  <si>
    <t>Koszalińska Biblioteka Publiczna  i filie</t>
  </si>
  <si>
    <t>Muzeum w Koszalinie</t>
  </si>
  <si>
    <t>Razem</t>
  </si>
  <si>
    <t xml:space="preserve"> Wynik finansowy                                  na koniec roku</t>
  </si>
  <si>
    <t>WYSZCZEGÓLNIENIE</t>
  </si>
  <si>
    <t>PRZYCHODY WŁANE</t>
  </si>
  <si>
    <t>KOSZTY OGÓŁEM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</si>
  <si>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</si>
  <si>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Centrum Kultury 105</t>
  </si>
  <si>
    <t>7 : 3</t>
  </si>
  <si>
    <t>8 : 4</t>
  </si>
  <si>
    <t xml:space="preserve">                             w złotych</t>
  </si>
  <si>
    <t>DYNAMIKA  %</t>
  </si>
  <si>
    <t>TABELA XII</t>
  </si>
  <si>
    <t>PRZEWIDYWANE WYKONANIE W 2008 ROKU</t>
  </si>
  <si>
    <t>PLAN NA 2009 ROK</t>
  </si>
  <si>
    <t xml:space="preserve"> PLAN  PRZYCHODÓW  I  KOSZTÓW  INSTYTUCJI   KULTURY  NA  2009 ROK</t>
  </si>
  <si>
    <t>Wprowadził do BIP: Agnieszka Sulewska</t>
  </si>
  <si>
    <t>Data wprowadzenia do BIP: 19.12.2008 r.</t>
  </si>
  <si>
    <t>Autor dokumentu: Barbara Hombek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</si>
</sst>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_-* #,##0.0\ _z_ł_-;\-* #,##0.0\ _z_ł_-;_-* &quot;-&quot;?\ _z_ł_-;_-@_-"/>
    <numFmt numFmtId="167" formatCode="#,##0.00_ ;\-#,##0.00\ "/>
    <numFmt numFmtId="168" formatCode="_-* #,##0.0\ _z_ł_-;\-* #,##0.0\ _z_ł_-;_-* &quot;-&quot;\ _z_ł_-;_-@_-"/>
    <numFmt numFmtId="169" formatCode="_-* #,##0.00\ _z_ł_-;\-* #,##0.00\ _z_ł_-;_-* &quot;-&quot;\ _z_ł_-;_-@_-"/>
    <numFmt numFmtId="170" formatCode="_-* #,##0.000\ _z_ł_-;\-* #,##0.000\ _z_ł_-;_-* &quot;-&quot;\ _z_ł_-;_-@_-"/>
    <numFmt numFmtId="171" formatCode="_-* #,##0.0000\ _z_ł_-;\-* #,##0.0000\ _z_ł_-;_-* &quot;-&quot;\ _z_ł_-;_-@_-"/>
    <numFmt numFmtId="172" formatCode="#,##0.0"/>
    <numFmt numFmtId="173" formatCode="#,##0.000"/>
  </numFmts>
  <fonts count="2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 CE"/>
      <family val="1"/>
    </font>
    <font>
      <sz val="7"/>
      <name val="Arial CE"/>
      <family val="0"/>
    </font>
    <font>
      <i/>
      <sz val="8"/>
      <name val="Times New Roman CE"/>
      <family val="1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3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172" fontId="16" fillId="0" borderId="11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2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2" fontId="16" fillId="0" borderId="12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172" fontId="16" fillId="0" borderId="17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72" fontId="2" fillId="0" borderId="5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2" fontId="2" fillId="0" borderId="5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2" fontId="16" fillId="0" borderId="2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Continuous" vertical="top" wrapText="1"/>
    </xf>
    <xf numFmtId="0" fontId="1" fillId="0" borderId="2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Continuous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vertical="center"/>
    </xf>
    <xf numFmtId="172" fontId="16" fillId="0" borderId="3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16" fillId="0" borderId="25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172" fontId="2" fillId="0" borderId="4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6">
      <selection activeCell="A26" sqref="A26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12.25390625" style="0" customWidth="1"/>
    <col min="4" max="4" width="12.125" style="0" customWidth="1"/>
    <col min="5" max="5" width="10.75390625" style="0" customWidth="1"/>
    <col min="6" max="6" width="8.00390625" style="0" customWidth="1"/>
    <col min="7" max="7" width="11.75390625" style="0" customWidth="1"/>
    <col min="8" max="8" width="12.875" style="0" customWidth="1"/>
    <col min="9" max="9" width="10.25390625" style="0" customWidth="1"/>
    <col min="10" max="10" width="8.375" style="0" customWidth="1"/>
    <col min="11" max="12" width="7.625" style="0" customWidth="1"/>
  </cols>
  <sheetData>
    <row r="1" spans="1:13" ht="3.75" customHeight="1">
      <c r="A1" s="1"/>
      <c r="B1" s="1"/>
      <c r="C1" s="1"/>
      <c r="D1" s="1"/>
      <c r="E1" s="1"/>
      <c r="F1" s="1"/>
      <c r="G1" s="1"/>
      <c r="H1" s="2"/>
      <c r="I1" s="3"/>
      <c r="J1" s="4"/>
      <c r="K1" s="1"/>
      <c r="L1" s="2"/>
      <c r="M1" s="5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54"/>
      <c r="J2" s="54"/>
      <c r="K2" s="73" t="s">
        <v>18</v>
      </c>
    </row>
    <row r="3" spans="1:10" s="7" customFormat="1" ht="33" customHeight="1">
      <c r="A3" s="6"/>
      <c r="B3" s="81" t="s">
        <v>21</v>
      </c>
      <c r="C3" s="81"/>
      <c r="D3" s="81"/>
      <c r="E3" s="81"/>
      <c r="F3" s="81"/>
      <c r="G3" s="81"/>
      <c r="H3" s="81"/>
      <c r="I3" s="81"/>
      <c r="J3" s="81"/>
    </row>
    <row r="4" spans="1:12" ht="24" customHeight="1" thickBot="1">
      <c r="A4" s="1"/>
      <c r="B4" s="8"/>
      <c r="C4" s="8"/>
      <c r="D4" s="8"/>
      <c r="E4" s="8"/>
      <c r="F4" s="8"/>
      <c r="G4" s="8"/>
      <c r="H4" s="8"/>
      <c r="I4" s="8"/>
      <c r="J4" s="9" t="s">
        <v>16</v>
      </c>
      <c r="K4" s="8"/>
      <c r="L4" s="8"/>
    </row>
    <row r="5" spans="1:12" ht="25.5" customHeight="1" thickBot="1" thickTop="1">
      <c r="A5" s="10"/>
      <c r="B5" s="11"/>
      <c r="C5" s="74" t="s">
        <v>19</v>
      </c>
      <c r="D5" s="74"/>
      <c r="E5" s="74"/>
      <c r="F5" s="75"/>
      <c r="G5" s="76" t="s">
        <v>20</v>
      </c>
      <c r="H5" s="77"/>
      <c r="I5" s="77"/>
      <c r="J5" s="78"/>
      <c r="K5" s="79" t="s">
        <v>17</v>
      </c>
      <c r="L5" s="80"/>
    </row>
    <row r="6" spans="1:12" ht="36.75" customHeight="1" thickBot="1" thickTop="1">
      <c r="A6" s="12" t="s">
        <v>2</v>
      </c>
      <c r="B6" s="57" t="s">
        <v>9</v>
      </c>
      <c r="C6" s="58" t="s">
        <v>10</v>
      </c>
      <c r="D6" s="58" t="s">
        <v>12</v>
      </c>
      <c r="E6" s="59" t="s">
        <v>11</v>
      </c>
      <c r="F6" s="61" t="s">
        <v>8</v>
      </c>
      <c r="G6" s="58" t="s">
        <v>10</v>
      </c>
      <c r="H6" s="58" t="s">
        <v>12</v>
      </c>
      <c r="I6" s="59" t="s">
        <v>11</v>
      </c>
      <c r="J6" s="60" t="s">
        <v>8</v>
      </c>
      <c r="K6" s="63" t="s">
        <v>14</v>
      </c>
      <c r="L6" s="62" t="s">
        <v>15</v>
      </c>
    </row>
    <row r="7" spans="1:12" s="17" customFormat="1" ht="9.75" customHeight="1" thickBot="1" thickTop="1">
      <c r="A7" s="13">
        <v>1</v>
      </c>
      <c r="B7" s="14">
        <v>2</v>
      </c>
      <c r="C7" s="15">
        <v>3</v>
      </c>
      <c r="D7" s="15">
        <v>4</v>
      </c>
      <c r="E7" s="16">
        <v>5</v>
      </c>
      <c r="F7" s="49">
        <v>6</v>
      </c>
      <c r="G7" s="16">
        <v>7</v>
      </c>
      <c r="H7" s="56">
        <v>8</v>
      </c>
      <c r="I7" s="55">
        <v>9</v>
      </c>
      <c r="J7" s="49">
        <v>10</v>
      </c>
      <c r="K7" s="64">
        <v>11</v>
      </c>
      <c r="L7" s="49">
        <v>12</v>
      </c>
    </row>
    <row r="8" spans="1:12" s="22" customFormat="1" ht="25.5" customHeight="1" thickTop="1">
      <c r="A8" s="50">
        <v>1</v>
      </c>
      <c r="B8" s="18" t="s">
        <v>13</v>
      </c>
      <c r="C8" s="19">
        <v>3352786</v>
      </c>
      <c r="D8" s="20">
        <v>2881800</v>
      </c>
      <c r="E8" s="19">
        <f>C8+D8</f>
        <v>6234586</v>
      </c>
      <c r="F8" s="48">
        <f>C8+D8-E8</f>
        <v>0</v>
      </c>
      <c r="G8" s="21">
        <v>1759921</v>
      </c>
      <c r="H8" s="20">
        <v>2569000</v>
      </c>
      <c r="I8" s="19">
        <f>G8+H8</f>
        <v>4328921</v>
      </c>
      <c r="J8" s="32">
        <f>G8+H8-I8</f>
        <v>0</v>
      </c>
      <c r="K8" s="65">
        <f>G8/C8*100</f>
        <v>52.49130126408307</v>
      </c>
      <c r="L8" s="66">
        <f>H8/D8*100</f>
        <v>89.1456728433618</v>
      </c>
    </row>
    <row r="9" spans="1:12" s="27" customFormat="1" ht="12.75" customHeight="1">
      <c r="A9" s="51"/>
      <c r="B9" s="23" t="s">
        <v>3</v>
      </c>
      <c r="C9" s="24"/>
      <c r="D9" s="24">
        <v>1587800</v>
      </c>
      <c r="E9" s="24"/>
      <c r="F9" s="25"/>
      <c r="G9" s="26"/>
      <c r="H9" s="24">
        <v>1650000</v>
      </c>
      <c r="I9" s="24"/>
      <c r="J9" s="25"/>
      <c r="K9" s="67"/>
      <c r="L9" s="25">
        <f aca="true" t="shared" si="0" ref="L9:L15">H9/D9*100</f>
        <v>103.917369945837</v>
      </c>
    </row>
    <row r="10" spans="1:12" s="28" customFormat="1" ht="16.5" customHeight="1" thickBot="1">
      <c r="A10" s="51"/>
      <c r="B10" s="23" t="s">
        <v>4</v>
      </c>
      <c r="C10" s="24"/>
      <c r="D10" s="24">
        <f>D8-D9</f>
        <v>1294000</v>
      </c>
      <c r="E10" s="24"/>
      <c r="F10" s="25"/>
      <c r="G10" s="26"/>
      <c r="H10" s="24">
        <f>H8-H9</f>
        <v>919000</v>
      </c>
      <c r="I10" s="24"/>
      <c r="J10" s="25"/>
      <c r="K10" s="67"/>
      <c r="L10" s="25">
        <f t="shared" si="0"/>
        <v>71.02009273570324</v>
      </c>
    </row>
    <row r="11" spans="1:12" ht="36" customHeight="1" thickTop="1">
      <c r="A11" s="52">
        <v>2</v>
      </c>
      <c r="B11" s="29" t="s">
        <v>5</v>
      </c>
      <c r="C11" s="30">
        <v>450550</v>
      </c>
      <c r="D11" s="31">
        <v>3887200</v>
      </c>
      <c r="E11" s="30">
        <f>C11+D11</f>
        <v>4337750</v>
      </c>
      <c r="F11" s="32">
        <f>C11+D11-E11</f>
        <v>0</v>
      </c>
      <c r="G11" s="33">
        <v>189818</v>
      </c>
      <c r="H11" s="31">
        <v>3904400</v>
      </c>
      <c r="I11" s="30">
        <f>G11+H11</f>
        <v>4094218</v>
      </c>
      <c r="J11" s="32">
        <f>G11+H11-I11</f>
        <v>0</v>
      </c>
      <c r="K11" s="65">
        <f>G11/C11*100</f>
        <v>42.13028520696926</v>
      </c>
      <c r="L11" s="68">
        <f t="shared" si="0"/>
        <v>100.44247787610618</v>
      </c>
    </row>
    <row r="12" spans="1:12" s="27" customFormat="1" ht="14.25" customHeight="1">
      <c r="A12" s="51"/>
      <c r="B12" s="23" t="s">
        <v>3</v>
      </c>
      <c r="C12" s="24"/>
      <c r="D12" s="24">
        <v>3567900</v>
      </c>
      <c r="E12" s="24"/>
      <c r="F12" s="25"/>
      <c r="G12" s="26"/>
      <c r="H12" s="24">
        <v>3739000</v>
      </c>
      <c r="I12" s="24"/>
      <c r="J12" s="25"/>
      <c r="K12" s="67"/>
      <c r="L12" s="25">
        <f t="shared" si="0"/>
        <v>104.79553799153565</v>
      </c>
    </row>
    <row r="13" spans="1:12" s="28" customFormat="1" ht="19.5" customHeight="1" thickBot="1">
      <c r="A13" s="51"/>
      <c r="B13" s="23" t="s">
        <v>4</v>
      </c>
      <c r="C13" s="24"/>
      <c r="D13" s="24">
        <f>D11-D12</f>
        <v>319300</v>
      </c>
      <c r="E13" s="24"/>
      <c r="F13" s="25"/>
      <c r="G13" s="26"/>
      <c r="H13" s="24">
        <f>H11-H12</f>
        <v>165400</v>
      </c>
      <c r="I13" s="24"/>
      <c r="J13" s="25"/>
      <c r="K13" s="69"/>
      <c r="L13" s="47">
        <f t="shared" si="0"/>
        <v>51.800814281240214</v>
      </c>
    </row>
    <row r="14" spans="1:12" ht="24" customHeight="1" thickTop="1">
      <c r="A14" s="52">
        <v>3</v>
      </c>
      <c r="B14" s="34" t="s">
        <v>1</v>
      </c>
      <c r="C14" s="30">
        <v>1134835</v>
      </c>
      <c r="D14" s="31">
        <v>2646600</v>
      </c>
      <c r="E14" s="30">
        <f>C14+D14</f>
        <v>3781435</v>
      </c>
      <c r="F14" s="32">
        <f>C14+D14-E14</f>
        <v>0</v>
      </c>
      <c r="G14" s="33">
        <v>1471506</v>
      </c>
      <c r="H14" s="31">
        <v>2591000</v>
      </c>
      <c r="I14" s="30">
        <f>G14+H14</f>
        <v>4062506</v>
      </c>
      <c r="J14" s="32">
        <f>G14+H14-I14</f>
        <v>0</v>
      </c>
      <c r="K14" s="70">
        <f>G14/C14*100</f>
        <v>129.66695598919665</v>
      </c>
      <c r="L14" s="71">
        <f t="shared" si="0"/>
        <v>97.89919141540089</v>
      </c>
    </row>
    <row r="15" spans="1:12" s="27" customFormat="1" ht="15" customHeight="1">
      <c r="A15" s="51"/>
      <c r="B15" s="23" t="s">
        <v>3</v>
      </c>
      <c r="C15" s="24"/>
      <c r="D15" s="24">
        <v>2493600</v>
      </c>
      <c r="E15" s="24"/>
      <c r="F15" s="25"/>
      <c r="G15" s="26"/>
      <c r="H15" s="24">
        <v>2591000</v>
      </c>
      <c r="I15" s="24"/>
      <c r="J15" s="25"/>
      <c r="K15" s="67"/>
      <c r="L15" s="25">
        <f t="shared" si="0"/>
        <v>103.9059993583574</v>
      </c>
    </row>
    <row r="16" spans="1:12" s="28" customFormat="1" ht="18" customHeight="1" thickBot="1">
      <c r="A16" s="51"/>
      <c r="B16" s="23" t="s">
        <v>4</v>
      </c>
      <c r="C16" s="24"/>
      <c r="D16" s="24">
        <f>D14-D15</f>
        <v>153000</v>
      </c>
      <c r="E16" s="24"/>
      <c r="F16" s="25"/>
      <c r="G16" s="26"/>
      <c r="H16" s="24"/>
      <c r="I16" s="24"/>
      <c r="J16" s="25"/>
      <c r="K16" s="67"/>
      <c r="L16" s="25"/>
    </row>
    <row r="17" spans="1:12" ht="26.25" customHeight="1" thickTop="1">
      <c r="A17" s="52">
        <v>4</v>
      </c>
      <c r="B17" s="34" t="s">
        <v>0</v>
      </c>
      <c r="C17" s="30">
        <v>642000</v>
      </c>
      <c r="D17" s="31">
        <v>3037600</v>
      </c>
      <c r="E17" s="30">
        <f>C17+D17</f>
        <v>3679600</v>
      </c>
      <c r="F17" s="32">
        <f>C17+D17-E17</f>
        <v>0</v>
      </c>
      <c r="G17" s="33">
        <v>445000</v>
      </c>
      <c r="H17" s="31">
        <v>3127000</v>
      </c>
      <c r="I17" s="30">
        <f>G17+H17</f>
        <v>3572000</v>
      </c>
      <c r="J17" s="32">
        <f>G17+H17-I17</f>
        <v>0</v>
      </c>
      <c r="K17" s="65">
        <f>G17/C17*100</f>
        <v>69.31464174454828</v>
      </c>
      <c r="L17" s="68">
        <f>H17/D17*100</f>
        <v>102.94311298393468</v>
      </c>
    </row>
    <row r="18" spans="1:12" s="27" customFormat="1" ht="13.5" customHeight="1">
      <c r="A18" s="51"/>
      <c r="B18" s="23" t="s">
        <v>3</v>
      </c>
      <c r="C18" s="24"/>
      <c r="D18" s="24">
        <v>2818600</v>
      </c>
      <c r="E18" s="24"/>
      <c r="F18" s="25"/>
      <c r="G18" s="26"/>
      <c r="H18" s="24">
        <v>2940000</v>
      </c>
      <c r="I18" s="24"/>
      <c r="J18" s="25"/>
      <c r="K18" s="67"/>
      <c r="L18" s="25">
        <f aca="true" t="shared" si="1" ref="L18:L23">H18/D18*100</f>
        <v>104.30710281700135</v>
      </c>
    </row>
    <row r="19" spans="1:12" s="28" customFormat="1" ht="18.75" customHeight="1" thickBot="1">
      <c r="A19" s="51"/>
      <c r="B19" s="23" t="s">
        <v>4</v>
      </c>
      <c r="C19" s="24"/>
      <c r="D19" s="24">
        <f>D17-D18</f>
        <v>219000</v>
      </c>
      <c r="E19" s="24"/>
      <c r="F19" s="25"/>
      <c r="G19" s="26"/>
      <c r="H19" s="35">
        <f>H17-H18</f>
        <v>187000</v>
      </c>
      <c r="I19" s="24"/>
      <c r="J19" s="47"/>
      <c r="K19" s="69"/>
      <c r="L19" s="47">
        <f t="shared" si="1"/>
        <v>85.38812785388129</v>
      </c>
    </row>
    <row r="20" spans="1:12" ht="22.5" customHeight="1" thickTop="1">
      <c r="A20" s="52">
        <v>5</v>
      </c>
      <c r="B20" s="34" t="s">
        <v>6</v>
      </c>
      <c r="C20" s="30">
        <v>584013</v>
      </c>
      <c r="D20" s="31">
        <v>2359850</v>
      </c>
      <c r="E20" s="30">
        <f>C20+D20</f>
        <v>2943863</v>
      </c>
      <c r="F20" s="32">
        <f>C20+D20-E20</f>
        <v>0</v>
      </c>
      <c r="G20" s="33">
        <v>185633</v>
      </c>
      <c r="H20" s="31">
        <v>2269300</v>
      </c>
      <c r="I20" s="30">
        <f>G20+H20</f>
        <v>2454933</v>
      </c>
      <c r="J20" s="48">
        <f>G20+H20-I20</f>
        <v>0</v>
      </c>
      <c r="K20" s="70">
        <f>G20/C20*100</f>
        <v>31.785765042901442</v>
      </c>
      <c r="L20" s="71">
        <f t="shared" si="1"/>
        <v>96.16289170921881</v>
      </c>
    </row>
    <row r="21" spans="1:12" s="27" customFormat="1" ht="13.5" customHeight="1">
      <c r="A21" s="51"/>
      <c r="B21" s="23" t="s">
        <v>3</v>
      </c>
      <c r="C21" s="24"/>
      <c r="D21" s="24">
        <v>1606200</v>
      </c>
      <c r="E21" s="24"/>
      <c r="F21" s="25"/>
      <c r="G21" s="26"/>
      <c r="H21" s="24">
        <v>1810000</v>
      </c>
      <c r="I21" s="24"/>
      <c r="J21" s="25"/>
      <c r="K21" s="67"/>
      <c r="L21" s="25">
        <f t="shared" si="1"/>
        <v>112.68833271074585</v>
      </c>
    </row>
    <row r="22" spans="1:12" s="28" customFormat="1" ht="18" customHeight="1" thickBot="1">
      <c r="A22" s="53"/>
      <c r="B22" s="36" t="s">
        <v>4</v>
      </c>
      <c r="C22" s="37"/>
      <c r="D22" s="37">
        <f>D20-D21</f>
        <v>753650</v>
      </c>
      <c r="E22" s="37"/>
      <c r="F22" s="25"/>
      <c r="G22" s="38"/>
      <c r="H22" s="39">
        <f>H20-H21</f>
        <v>459300</v>
      </c>
      <c r="I22" s="37"/>
      <c r="J22" s="47"/>
      <c r="K22" s="67"/>
      <c r="L22" s="25">
        <f t="shared" si="1"/>
        <v>60.94340874411199</v>
      </c>
    </row>
    <row r="23" spans="1:12" ht="30.75" customHeight="1" thickBot="1" thickTop="1">
      <c r="A23" s="40"/>
      <c r="B23" s="46" t="s">
        <v>7</v>
      </c>
      <c r="C23" s="41">
        <f>SUM(C8:C22)</f>
        <v>6164184</v>
      </c>
      <c r="D23" s="41">
        <f>D20+D17+D14+D11+D8</f>
        <v>14813050</v>
      </c>
      <c r="E23" s="41">
        <f>E20+E17+E14+E11+E8</f>
        <v>20977234</v>
      </c>
      <c r="F23" s="42">
        <f>C20+D20-E20</f>
        <v>0</v>
      </c>
      <c r="G23" s="41">
        <f>G20+G17+G14+G11+G8</f>
        <v>4051878</v>
      </c>
      <c r="H23" s="41">
        <f>H20+H17+H14+H11+H8</f>
        <v>14460700</v>
      </c>
      <c r="I23" s="41">
        <f>I20+I17+I14+I11+I8</f>
        <v>18512578</v>
      </c>
      <c r="J23" s="45">
        <f>G23+H23-I23</f>
        <v>0</v>
      </c>
      <c r="K23" s="72">
        <f>G23/C23*100</f>
        <v>65.73259331648764</v>
      </c>
      <c r="L23" s="42">
        <f t="shared" si="1"/>
        <v>97.62135414381238</v>
      </c>
    </row>
    <row r="24" ht="13.5" thickTop="1">
      <c r="A24" s="43"/>
    </row>
    <row r="25" spans="1:6" ht="12.75">
      <c r="A25" s="82" t="s">
        <v>24</v>
      </c>
      <c r="F25" s="44"/>
    </row>
    <row r="26" ht="12.75">
      <c r="A26" s="82" t="s">
        <v>22</v>
      </c>
    </row>
    <row r="27" ht="12.75">
      <c r="A27" s="82" t="s">
        <v>23</v>
      </c>
    </row>
  </sheetData>
  <mergeCells count="4">
    <mergeCell ref="C5:F5"/>
    <mergeCell ref="G5:J5"/>
    <mergeCell ref="K5:L5"/>
    <mergeCell ref="B3:J3"/>
  </mergeCells>
  <printOptions horizontalCentered="1"/>
  <pageMargins left="0.51" right="0" top="0.49" bottom="0.5905511811023623" header="0.5118110236220472" footer="0.5118110236220472"/>
  <pageSetup firstPageNumber="188" useFirstPageNumber="1" horizontalDpi="600" verticalDpi="600" orientation="landscape" paperSize="9" r:id="rId1"/>
  <headerFooter alignWithMargins="0">
    <oddHeader>&amp;C&amp;"Times New Roman CE,Normalny"&amp;9&amp;P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Mioduszewska</cp:lastModifiedBy>
  <cp:lastPrinted>2008-12-19T10:02:39Z</cp:lastPrinted>
  <dcterms:created xsi:type="dcterms:W3CDTF">2002-01-08T11:38:19Z</dcterms:created>
  <dcterms:modified xsi:type="dcterms:W3CDTF">2008-12-19T10:02:39Z</dcterms:modified>
  <cp:category/>
  <cp:version/>
  <cp:contentType/>
  <cp:contentStatus/>
</cp:coreProperties>
</file>