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tab VIII" sheetId="1" r:id="rId1"/>
  </sheets>
  <definedNames>
    <definedName name="_xlnm.Print_Titles" localSheetId="0">'tab VIII'!$6:$6</definedName>
  </definedNames>
  <calcPr fullCalcOnLoad="1"/>
</workbook>
</file>

<file path=xl/sharedStrings.xml><?xml version="1.0" encoding="utf-8"?>
<sst xmlns="http://schemas.openxmlformats.org/spreadsheetml/2006/main" count="148" uniqueCount="71">
  <si>
    <t>TABELA  VIII</t>
  </si>
  <si>
    <t>Lp.</t>
  </si>
  <si>
    <t>Dział,               Rozdział</t>
  </si>
  <si>
    <t>WYSZCZEGÓLNIENIE</t>
  </si>
  <si>
    <t>OGÓŁEM</t>
  </si>
  <si>
    <t>801, 854</t>
  </si>
  <si>
    <t>Zespół Szkół Sportowych</t>
  </si>
  <si>
    <t xml:space="preserve"> Szkoła podstawowa </t>
  </si>
  <si>
    <t>Gimnazjum</t>
  </si>
  <si>
    <t>Doskonalenie i dokształcanie nauczycieli</t>
  </si>
  <si>
    <t>Zajęcia pozalekcyjne i nauka pływania</t>
  </si>
  <si>
    <t xml:space="preserve">Świetlica </t>
  </si>
  <si>
    <t>Gimnazjum Nr 2</t>
  </si>
  <si>
    <t>Zespół Szkół Nr 11</t>
  </si>
  <si>
    <t xml:space="preserve">Gimnazjum </t>
  </si>
  <si>
    <t>Szkoła Podstawowa Nr 4</t>
  </si>
  <si>
    <t xml:space="preserve">Szkoła podstawowa </t>
  </si>
  <si>
    <t>Gimnazjum Nr 5</t>
  </si>
  <si>
    <t>Szkoła Podstawowa Nr 6</t>
  </si>
  <si>
    <t>Szkoła Podstawowa Nr 7</t>
  </si>
  <si>
    <t>Szkoła Podstawowa Nr 9</t>
  </si>
  <si>
    <t>Szkoła Podstawowa Nr 10</t>
  </si>
  <si>
    <t>Gimnazjum Nr 11</t>
  </si>
  <si>
    <t>Szkoła Podstawowa Nr 13</t>
  </si>
  <si>
    <t>Gimnazjum Nr 6</t>
  </si>
  <si>
    <t>Szkoła Podstawowa Nr 17</t>
  </si>
  <si>
    <t>Gimnazjum Nr 7</t>
  </si>
  <si>
    <t>Szkoła Podstawowa Nr 18</t>
  </si>
  <si>
    <t>Gimnazjum Nr 9</t>
  </si>
  <si>
    <t>Szkoła Podstawowa Nr 21</t>
  </si>
  <si>
    <t>Zespół Szkół Nr 2</t>
  </si>
  <si>
    <t>Centrum Kształcenia Ustawicznego</t>
  </si>
  <si>
    <t>Razem rozdział 80101</t>
  </si>
  <si>
    <t>Razem rozdział 80110</t>
  </si>
  <si>
    <t>Razem rozdział 80146</t>
  </si>
  <si>
    <t>Razem rozdział 80195</t>
  </si>
  <si>
    <t>Razem rozdział 85401</t>
  </si>
  <si>
    <t>w złotych</t>
  </si>
  <si>
    <t>w tym: wynagrodznia                     i pochodne</t>
  </si>
  <si>
    <t>Razem rozdział 80103</t>
  </si>
  <si>
    <t>OŚWIATA I WYCHOWANIE, EDUKACYJNA OPIEKA WYCHOWAWCZA</t>
  </si>
  <si>
    <t>Oddziały przedszkolne w szkołach podstawowych</t>
  </si>
  <si>
    <t>PLAN  WYDATKÓW  GMINNYCH  SZKÓŁ PODSTAWOWYCH,  GIMNAZJÓW, DOSKONALENIA  I  DOKSZTAŁCANIA NAUCZYCIELI,  ZAJĘĆ POZALEKCYJNYCH,  NAUKI  PŁYWANIA  I  ŚWIETLIC</t>
  </si>
  <si>
    <t>DZIAŁ 801</t>
  </si>
  <si>
    <t>DZIAŁ 854</t>
  </si>
  <si>
    <t>GMINA OGÓŁEM</t>
  </si>
  <si>
    <t>Zespół Obsługi Ekonomiczno-Administracyjnej Przedszkoli Miejskich</t>
  </si>
  <si>
    <t>Pozostała działalność</t>
  </si>
  <si>
    <t>Przedszkola</t>
  </si>
  <si>
    <t>Dokształcanie i doskonalenie nauczycieli</t>
  </si>
  <si>
    <t>Szkolne Schronisko Młodzieżowe</t>
  </si>
  <si>
    <t>Szkolne Schroniska Młodzieżowe</t>
  </si>
  <si>
    <t>Szkoły niepubliczne</t>
  </si>
  <si>
    <t>Szkoły podstawowe</t>
  </si>
  <si>
    <t>Gimnazja</t>
  </si>
  <si>
    <t>Pomoc materialna</t>
  </si>
  <si>
    <t>Pomoc materialne dla uczniów</t>
  </si>
  <si>
    <t>Razem rozdział 80104</t>
  </si>
  <si>
    <t>Razem rozdział 85415</t>
  </si>
  <si>
    <t>Razem rozdział 85417</t>
  </si>
  <si>
    <t>Razem rozdział 85495</t>
  </si>
  <si>
    <t>Szkoła podstawowa - IK</t>
  </si>
  <si>
    <t>Gimnazjum - IK</t>
  </si>
  <si>
    <t>Zespół Szkół Nr 13</t>
  </si>
  <si>
    <t>Razem rozdział 80114</t>
  </si>
  <si>
    <t>NA  2009  ROK</t>
  </si>
  <si>
    <t>Zespoły Obsługi Ekonomiczno - Administracyjnej szkół</t>
  </si>
  <si>
    <t>Wydatki inwestycyjne jednostek budżetowych</t>
  </si>
  <si>
    <t>Autor dokumentu: Małgorzata Liwak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</si>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</sst>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0_ ;\-0\ 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Continuous" vertical="center" wrapText="1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41" fontId="9" fillId="0" borderId="0" xfId="0" applyNumberFormat="1" applyFont="1" applyAlignment="1">
      <alignment/>
    </xf>
    <xf numFmtId="41" fontId="14" fillId="0" borderId="2" xfId="0" applyNumberFormat="1" applyFont="1" applyBorder="1" applyAlignment="1">
      <alignment horizontal="center" vertical="center" wrapText="1"/>
    </xf>
    <xf numFmtId="41" fontId="14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8" fillId="0" borderId="4" xfId="0" applyNumberFormat="1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centerContinuous" vertical="center" wrapText="1"/>
    </xf>
    <xf numFmtId="41" fontId="7" fillId="0" borderId="5" xfId="0" applyNumberFormat="1" applyFont="1" applyBorder="1" applyAlignment="1">
      <alignment horizontal="centerContinuous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41" fontId="4" fillId="0" borderId="15" xfId="0" applyNumberFormat="1" applyFont="1" applyBorder="1" applyAlignment="1">
      <alignment horizontal="centerContinuous" vertical="center" wrapText="1"/>
    </xf>
    <xf numFmtId="41" fontId="4" fillId="0" borderId="16" xfId="0" applyNumberFormat="1" applyFont="1" applyBorder="1" applyAlignment="1">
      <alignment horizontal="centerContinuous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1" fontId="11" fillId="0" borderId="17" xfId="0" applyNumberFormat="1" applyFont="1" applyBorder="1" applyAlignment="1">
      <alignment horizontal="center" vertical="center" wrapText="1"/>
    </xf>
    <xf numFmtId="41" fontId="11" fillId="0" borderId="18" xfId="0" applyNumberFormat="1" applyFont="1" applyBorder="1" applyAlignment="1">
      <alignment horizontal="center" vertical="center" wrapText="1"/>
    </xf>
    <xf numFmtId="41" fontId="7" fillId="0" borderId="19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center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centerContinuous" vertical="center" wrapText="1"/>
    </xf>
    <xf numFmtId="0" fontId="8" fillId="0" borderId="7" xfId="0" applyNumberFormat="1" applyFont="1" applyBorder="1" applyAlignment="1">
      <alignment horizontal="centerContinuous" vertical="center" wrapText="1"/>
    </xf>
    <xf numFmtId="41" fontId="7" fillId="0" borderId="22" xfId="0" applyNumberFormat="1" applyFont="1" applyBorder="1" applyAlignment="1">
      <alignment horizontal="centerContinuous" vertical="center" wrapText="1"/>
    </xf>
    <xf numFmtId="0" fontId="8" fillId="0" borderId="23" xfId="0" applyNumberFormat="1" applyFont="1" applyBorder="1" applyAlignment="1">
      <alignment horizontal="centerContinuous" vertical="center" wrapText="1"/>
    </xf>
    <xf numFmtId="41" fontId="14" fillId="0" borderId="17" xfId="0" applyNumberFormat="1" applyFont="1" applyBorder="1" applyAlignment="1">
      <alignment horizontal="center" vertical="center" wrapText="1"/>
    </xf>
    <xf numFmtId="41" fontId="14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1" fontId="15" fillId="0" borderId="13" xfId="0" applyNumberFormat="1" applyFont="1" applyBorder="1" applyAlignment="1">
      <alignment horizontal="center" vertical="center" wrapText="1"/>
    </xf>
    <xf numFmtId="41" fontId="14" fillId="0" borderId="24" xfId="0" applyNumberFormat="1" applyFont="1" applyBorder="1" applyAlignment="1">
      <alignment horizontal="center" vertical="center" wrapText="1"/>
    </xf>
    <xf numFmtId="41" fontId="14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1" fontId="7" fillId="0" borderId="22" xfId="0" applyNumberFormat="1" applyFont="1" applyBorder="1" applyAlignment="1">
      <alignment horizontal="centerContinuous" vertical="center" wrapText="1"/>
    </xf>
    <xf numFmtId="0" fontId="8" fillId="0" borderId="23" xfId="0" applyNumberFormat="1" applyFont="1" applyBorder="1" applyAlignment="1">
      <alignment horizontal="centerContinuous" vertical="center" wrapText="1"/>
    </xf>
    <xf numFmtId="41" fontId="7" fillId="0" borderId="24" xfId="0" applyNumberFormat="1" applyFont="1" applyBorder="1" applyAlignment="1">
      <alignment horizontal="center" vertical="center" wrapText="1"/>
    </xf>
    <xf numFmtId="41" fontId="7" fillId="0" borderId="25" xfId="0" applyNumberFormat="1" applyFont="1" applyBorder="1" applyAlignment="1">
      <alignment horizontal="center" vertical="center" wrapText="1"/>
    </xf>
    <xf numFmtId="41" fontId="7" fillId="0" borderId="26" xfId="0" applyNumberFormat="1" applyFont="1" applyBorder="1" applyAlignment="1">
      <alignment horizontal="center" vertical="center" wrapText="1"/>
    </xf>
    <xf numFmtId="41" fontId="7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1" fontId="11" fillId="0" borderId="1" xfId="0" applyNumberFormat="1" applyFont="1" applyBorder="1" applyAlignment="1">
      <alignment horizontal="centerContinuous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41" fontId="11" fillId="0" borderId="17" xfId="0" applyNumberFormat="1" applyFont="1" applyBorder="1" applyAlignment="1">
      <alignment horizontal="center" vertical="center" wrapText="1"/>
    </xf>
    <xf numFmtId="41" fontId="11" fillId="0" borderId="18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Continuous"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center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Continuous" vertical="center" wrapText="1"/>
    </xf>
    <xf numFmtId="41" fontId="11" fillId="0" borderId="15" xfId="0" applyNumberFormat="1" applyFont="1" applyBorder="1" applyAlignment="1">
      <alignment horizontal="centerContinuous" vertical="center" wrapText="1"/>
    </xf>
    <xf numFmtId="166" fontId="11" fillId="0" borderId="24" xfId="0" applyNumberFormat="1" applyFont="1" applyBorder="1" applyAlignment="1">
      <alignment horizontal="center" vertical="center" wrapText="1"/>
    </xf>
    <xf numFmtId="41" fontId="11" fillId="0" borderId="24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Continuous" vertical="center" wrapText="1"/>
    </xf>
    <xf numFmtId="41" fontId="11" fillId="0" borderId="16" xfId="0" applyNumberFormat="1" applyFont="1" applyBorder="1" applyAlignment="1">
      <alignment horizontal="centerContinuous" vertical="center" wrapText="1"/>
    </xf>
    <xf numFmtId="165" fontId="7" fillId="0" borderId="18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25" xfId="0" applyNumberFormat="1" applyFont="1" applyBorder="1" applyAlignment="1">
      <alignment vertical="center" wrapText="1"/>
    </xf>
    <xf numFmtId="165" fontId="14" fillId="0" borderId="25" xfId="0" applyNumberFormat="1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 wrapText="1"/>
    </xf>
    <xf numFmtId="41" fontId="11" fillId="0" borderId="17" xfId="0" applyNumberFormat="1" applyFont="1" applyBorder="1" applyAlignment="1">
      <alignment vertical="center" wrapText="1"/>
    </xf>
    <xf numFmtId="41" fontId="7" fillId="0" borderId="17" xfId="0" applyNumberFormat="1" applyFont="1" applyBorder="1" applyAlignment="1">
      <alignment vertical="center" wrapText="1"/>
    </xf>
    <xf numFmtId="41" fontId="11" fillId="0" borderId="17" xfId="0" applyNumberFormat="1" applyFont="1" applyBorder="1" applyAlignment="1">
      <alignment vertical="center" wrapText="1"/>
    </xf>
    <xf numFmtId="41" fontId="7" fillId="0" borderId="17" xfId="0" applyNumberFormat="1" applyFont="1" applyBorder="1" applyAlignment="1">
      <alignment vertical="center" wrapText="1"/>
    </xf>
    <xf numFmtId="41" fontId="11" fillId="0" borderId="24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5" fontId="14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tabSelected="1" workbookViewId="0" topLeftCell="A127">
      <selection activeCell="C152" sqref="C152"/>
    </sheetView>
  </sheetViews>
  <sheetFormatPr defaultColWidth="9.00390625" defaultRowHeight="12.75"/>
  <cols>
    <col min="1" max="1" width="3.625" style="1" customWidth="1"/>
    <col min="2" max="2" width="6.375" style="2" customWidth="1"/>
    <col min="3" max="3" width="12.125" style="3" customWidth="1"/>
    <col min="4" max="4" width="35.75390625" style="1" customWidth="1"/>
    <col min="5" max="6" width="19.75390625" style="1" customWidth="1"/>
    <col min="7" max="7" width="3.375" style="1" customWidth="1"/>
    <col min="8" max="16384" width="9.125" style="1" customWidth="1"/>
  </cols>
  <sheetData>
    <row r="1" ht="10.5" customHeight="1"/>
    <row r="2" ht="15.75">
      <c r="F2" s="32" t="s">
        <v>0</v>
      </c>
    </row>
    <row r="3" spans="1:7" s="12" customFormat="1" ht="49.5">
      <c r="A3" s="11" t="s">
        <v>42</v>
      </c>
      <c r="B3" s="10"/>
      <c r="C3" s="11"/>
      <c r="D3" s="11"/>
      <c r="E3" s="11"/>
      <c r="F3" s="11"/>
      <c r="G3" s="11"/>
    </row>
    <row r="4" spans="1:7" s="12" customFormat="1" ht="17.25">
      <c r="A4" s="11" t="s">
        <v>65</v>
      </c>
      <c r="B4" s="10"/>
      <c r="C4" s="11"/>
      <c r="D4" s="11"/>
      <c r="E4" s="11"/>
      <c r="F4" s="11"/>
      <c r="G4" s="11"/>
    </row>
    <row r="5" ht="15" customHeight="1" thickBot="1">
      <c r="F5" s="51" t="s">
        <v>37</v>
      </c>
    </row>
    <row r="6" spans="2:6" s="2" customFormat="1" ht="48.75" thickBot="1" thickTop="1">
      <c r="B6" s="20" t="s">
        <v>1</v>
      </c>
      <c r="C6" s="21" t="s">
        <v>2</v>
      </c>
      <c r="D6" s="22" t="s">
        <v>3</v>
      </c>
      <c r="E6" s="22" t="s">
        <v>4</v>
      </c>
      <c r="F6" s="23" t="s">
        <v>38</v>
      </c>
    </row>
    <row r="7" spans="2:8" s="4" customFormat="1" ht="44.25" customHeight="1" thickBot="1" thickTop="1">
      <c r="B7" s="25"/>
      <c r="C7" s="26" t="s">
        <v>5</v>
      </c>
      <c r="D7" s="52" t="s">
        <v>40</v>
      </c>
      <c r="E7" s="27">
        <f>E8+E14+E17+E23+E29+E36+E39+E44+E49+E54+E59+E63+E68+E73+E79+E82+E88+E92+E97+E101+E103+E105+E109+E111+E117+E119+E126</f>
        <v>75432900</v>
      </c>
      <c r="F7" s="28">
        <f>F8+F14+F17+F23+F29+F36+F39+F44+F49+F54+F59+F63+F68+F73+F79+F82+F88+F92+F97+F101+F103+F105+F109+F111+F117+F119+F126</f>
        <v>47819650</v>
      </c>
      <c r="G7" s="13"/>
      <c r="H7" s="13"/>
    </row>
    <row r="8" spans="2:6" s="4" customFormat="1" ht="20.25" customHeight="1" thickTop="1">
      <c r="B8" s="30">
        <v>1</v>
      </c>
      <c r="C8" s="24"/>
      <c r="D8" s="89" t="s">
        <v>6</v>
      </c>
      <c r="E8" s="38">
        <f>SUM(E9:E13)</f>
        <v>3162200</v>
      </c>
      <c r="F8" s="39">
        <f>SUM(F9:F13)</f>
        <v>2760500</v>
      </c>
    </row>
    <row r="9" spans="2:6" s="5" customFormat="1" ht="15" customHeight="1">
      <c r="B9" s="33"/>
      <c r="C9" s="35">
        <v>80101</v>
      </c>
      <c r="D9" s="90" t="s">
        <v>7</v>
      </c>
      <c r="E9" s="36">
        <v>2184900</v>
      </c>
      <c r="F9" s="37">
        <v>1896300</v>
      </c>
    </row>
    <row r="10" spans="2:6" s="5" customFormat="1" ht="15" customHeight="1">
      <c r="B10" s="34"/>
      <c r="C10" s="35">
        <v>80110</v>
      </c>
      <c r="D10" s="90" t="s">
        <v>8</v>
      </c>
      <c r="E10" s="36">
        <v>863100</v>
      </c>
      <c r="F10" s="37">
        <v>758800</v>
      </c>
    </row>
    <row r="11" spans="2:6" s="5" customFormat="1" ht="15" customHeight="1">
      <c r="B11" s="34"/>
      <c r="C11" s="35">
        <v>80146</v>
      </c>
      <c r="D11" s="90" t="s">
        <v>9</v>
      </c>
      <c r="E11" s="36">
        <v>12900</v>
      </c>
      <c r="F11" s="37">
        <v>12300</v>
      </c>
    </row>
    <row r="12" spans="2:6" s="5" customFormat="1" ht="15" customHeight="1" hidden="1">
      <c r="B12" s="34"/>
      <c r="C12" s="35">
        <v>80195</v>
      </c>
      <c r="D12" s="90" t="s">
        <v>10</v>
      </c>
      <c r="E12" s="36"/>
      <c r="F12" s="37"/>
    </row>
    <row r="13" spans="2:6" s="5" customFormat="1" ht="15" customHeight="1">
      <c r="B13" s="18"/>
      <c r="C13" s="35">
        <v>85401</v>
      </c>
      <c r="D13" s="90" t="s">
        <v>11</v>
      </c>
      <c r="E13" s="36">
        <v>101300</v>
      </c>
      <c r="F13" s="37">
        <v>93100</v>
      </c>
    </row>
    <row r="14" spans="2:6" s="4" customFormat="1" ht="17.25" customHeight="1">
      <c r="B14" s="31">
        <v>2</v>
      </c>
      <c r="C14" s="29"/>
      <c r="D14" s="91" t="s">
        <v>12</v>
      </c>
      <c r="E14" s="40">
        <f>SUM(E15:E16)</f>
        <v>2064200</v>
      </c>
      <c r="F14" s="41">
        <f>SUM(F15:F16)</f>
        <v>1731300</v>
      </c>
    </row>
    <row r="15" spans="2:6" s="5" customFormat="1" ht="15" customHeight="1">
      <c r="B15" s="33"/>
      <c r="C15" s="35">
        <v>80110</v>
      </c>
      <c r="D15" s="90" t="s">
        <v>8</v>
      </c>
      <c r="E15" s="36">
        <v>2064200</v>
      </c>
      <c r="F15" s="37">
        <v>1731300</v>
      </c>
    </row>
    <row r="16" spans="2:6" s="5" customFormat="1" ht="15" customHeight="1" hidden="1">
      <c r="B16" s="18"/>
      <c r="C16" s="35">
        <v>80195</v>
      </c>
      <c r="D16" s="90" t="s">
        <v>10</v>
      </c>
      <c r="E16" s="36"/>
      <c r="F16" s="37"/>
    </row>
    <row r="17" spans="2:6" s="4" customFormat="1" ht="20.25" customHeight="1">
      <c r="B17" s="31">
        <v>3</v>
      </c>
      <c r="C17" s="17"/>
      <c r="D17" s="91" t="s">
        <v>13</v>
      </c>
      <c r="E17" s="40">
        <f>SUM(E18:E22)</f>
        <v>4305800</v>
      </c>
      <c r="F17" s="41">
        <f>SUM(F18:F22)</f>
        <v>3584300</v>
      </c>
    </row>
    <row r="18" spans="2:6" s="5" customFormat="1" ht="15" customHeight="1">
      <c r="B18" s="33"/>
      <c r="C18" s="35">
        <v>80101</v>
      </c>
      <c r="D18" s="90" t="s">
        <v>7</v>
      </c>
      <c r="E18" s="36">
        <v>2195200</v>
      </c>
      <c r="F18" s="37">
        <v>1824700</v>
      </c>
    </row>
    <row r="19" spans="2:6" s="5" customFormat="1" ht="25.5">
      <c r="B19" s="34"/>
      <c r="C19" s="35">
        <v>80103</v>
      </c>
      <c r="D19" s="90" t="s">
        <v>41</v>
      </c>
      <c r="E19" s="36">
        <v>59200</v>
      </c>
      <c r="F19" s="37">
        <v>54000</v>
      </c>
    </row>
    <row r="20" spans="2:6" s="5" customFormat="1" ht="15" customHeight="1">
      <c r="B20" s="34"/>
      <c r="C20" s="35">
        <v>80110</v>
      </c>
      <c r="D20" s="90" t="s">
        <v>14</v>
      </c>
      <c r="E20" s="36">
        <v>1973600</v>
      </c>
      <c r="F20" s="37">
        <v>1634900</v>
      </c>
    </row>
    <row r="21" spans="2:6" s="5" customFormat="1" ht="15" customHeight="1" hidden="1">
      <c r="B21" s="34"/>
      <c r="C21" s="35">
        <v>80195</v>
      </c>
      <c r="D21" s="90" t="s">
        <v>10</v>
      </c>
      <c r="E21" s="36"/>
      <c r="F21" s="37"/>
    </row>
    <row r="22" spans="2:6" s="5" customFormat="1" ht="15" customHeight="1">
      <c r="B22" s="18"/>
      <c r="C22" s="35">
        <v>85401</v>
      </c>
      <c r="D22" s="90" t="s">
        <v>11</v>
      </c>
      <c r="E22" s="36">
        <v>77800</v>
      </c>
      <c r="F22" s="37">
        <v>70700</v>
      </c>
    </row>
    <row r="23" spans="2:6" s="6" customFormat="1" ht="21.75" customHeight="1">
      <c r="B23" s="31">
        <v>4</v>
      </c>
      <c r="C23" s="17"/>
      <c r="D23" s="91" t="s">
        <v>15</v>
      </c>
      <c r="E23" s="40">
        <f>SUM(E24:E28)</f>
        <v>1929100</v>
      </c>
      <c r="F23" s="41">
        <f>SUM(F24:F28)</f>
        <v>1595800</v>
      </c>
    </row>
    <row r="24" spans="2:6" s="5" customFormat="1" ht="15" customHeight="1">
      <c r="B24" s="33"/>
      <c r="C24" s="35">
        <v>80101</v>
      </c>
      <c r="D24" s="90" t="s">
        <v>16</v>
      </c>
      <c r="E24" s="36">
        <v>1765200</v>
      </c>
      <c r="F24" s="37">
        <v>1443900</v>
      </c>
    </row>
    <row r="25" spans="2:6" s="5" customFormat="1" ht="25.5">
      <c r="B25" s="34"/>
      <c r="C25" s="35">
        <v>80103</v>
      </c>
      <c r="D25" s="92" t="s">
        <v>41</v>
      </c>
      <c r="E25" s="36">
        <v>69500</v>
      </c>
      <c r="F25" s="37">
        <v>64400</v>
      </c>
    </row>
    <row r="26" spans="2:6" s="5" customFormat="1" ht="15" customHeight="1">
      <c r="B26" s="34"/>
      <c r="C26" s="35">
        <v>80146</v>
      </c>
      <c r="D26" s="90" t="s">
        <v>9</v>
      </c>
      <c r="E26" s="36">
        <v>9800</v>
      </c>
      <c r="F26" s="37">
        <v>9300</v>
      </c>
    </row>
    <row r="27" spans="2:6" s="5" customFormat="1" ht="15" customHeight="1" hidden="1">
      <c r="B27" s="34"/>
      <c r="C27" s="35">
        <v>80195</v>
      </c>
      <c r="D27" s="90" t="s">
        <v>10</v>
      </c>
      <c r="E27" s="36"/>
      <c r="F27" s="37"/>
    </row>
    <row r="28" spans="2:6" s="5" customFormat="1" ht="15" customHeight="1">
      <c r="B28" s="18"/>
      <c r="C28" s="35">
        <v>85401</v>
      </c>
      <c r="D28" s="90" t="s">
        <v>11</v>
      </c>
      <c r="E28" s="36">
        <v>84600</v>
      </c>
      <c r="F28" s="37">
        <v>78200</v>
      </c>
    </row>
    <row r="29" spans="2:6" s="6" customFormat="1" ht="20.25" customHeight="1">
      <c r="B29" s="31">
        <v>5</v>
      </c>
      <c r="C29" s="29"/>
      <c r="D29" s="91" t="s">
        <v>63</v>
      </c>
      <c r="E29" s="40">
        <f>SUM(E30:E35)</f>
        <v>3864100</v>
      </c>
      <c r="F29" s="41">
        <f>SUM(F30:F35)</f>
        <v>3221800</v>
      </c>
    </row>
    <row r="30" spans="2:6" s="5" customFormat="1" ht="15" customHeight="1">
      <c r="B30" s="33"/>
      <c r="C30" s="35">
        <v>80101</v>
      </c>
      <c r="D30" s="90" t="s">
        <v>16</v>
      </c>
      <c r="E30" s="36">
        <v>2078100</v>
      </c>
      <c r="F30" s="37">
        <v>1711500</v>
      </c>
    </row>
    <row r="31" spans="2:6" s="5" customFormat="1" ht="15" customHeight="1" hidden="1">
      <c r="B31" s="34"/>
      <c r="C31" s="35">
        <v>80101</v>
      </c>
      <c r="D31" s="36" t="s">
        <v>61</v>
      </c>
      <c r="E31" s="36"/>
      <c r="F31" s="37"/>
    </row>
    <row r="32" spans="2:6" s="5" customFormat="1" ht="25.5">
      <c r="B32" s="34"/>
      <c r="C32" s="35">
        <v>80103</v>
      </c>
      <c r="D32" s="92" t="s">
        <v>41</v>
      </c>
      <c r="E32" s="36">
        <v>88800</v>
      </c>
      <c r="F32" s="37">
        <v>80300</v>
      </c>
    </row>
    <row r="33" spans="2:6" s="5" customFormat="1" ht="15" customHeight="1">
      <c r="B33" s="34"/>
      <c r="C33" s="35">
        <v>80110</v>
      </c>
      <c r="D33" s="90" t="s">
        <v>8</v>
      </c>
      <c r="E33" s="36">
        <v>1588300</v>
      </c>
      <c r="F33" s="37">
        <v>1329000</v>
      </c>
    </row>
    <row r="34" spans="2:6" s="5" customFormat="1" ht="15" customHeight="1" hidden="1">
      <c r="B34" s="34"/>
      <c r="C34" s="35">
        <v>80195</v>
      </c>
      <c r="D34" s="90" t="s">
        <v>10</v>
      </c>
      <c r="E34" s="36"/>
      <c r="F34" s="37"/>
    </row>
    <row r="35" spans="2:6" s="5" customFormat="1" ht="15" customHeight="1">
      <c r="B35" s="18"/>
      <c r="C35" s="35">
        <v>85401</v>
      </c>
      <c r="D35" s="90" t="s">
        <v>11</v>
      </c>
      <c r="E35" s="36">
        <v>108900</v>
      </c>
      <c r="F35" s="37">
        <v>101000</v>
      </c>
    </row>
    <row r="36" spans="2:6" s="6" customFormat="1" ht="17.25" customHeight="1" hidden="1">
      <c r="B36" s="31">
        <v>6</v>
      </c>
      <c r="C36" s="29"/>
      <c r="D36" s="91" t="s">
        <v>17</v>
      </c>
      <c r="E36" s="40">
        <f>SUM(E37:E38)</f>
        <v>0</v>
      </c>
      <c r="F36" s="41">
        <f>SUM(F37:F38)</f>
        <v>0</v>
      </c>
    </row>
    <row r="37" spans="2:6" s="5" customFormat="1" ht="15" customHeight="1" hidden="1">
      <c r="B37" s="33"/>
      <c r="C37" s="35">
        <v>80110</v>
      </c>
      <c r="D37" s="90" t="s">
        <v>8</v>
      </c>
      <c r="E37" s="36"/>
      <c r="F37" s="37"/>
    </row>
    <row r="38" spans="2:6" s="5" customFormat="1" ht="21.75" customHeight="1" hidden="1">
      <c r="B38" s="18"/>
      <c r="C38" s="35">
        <v>80195</v>
      </c>
      <c r="D38" s="90" t="s">
        <v>10</v>
      </c>
      <c r="E38" s="36"/>
      <c r="F38" s="37"/>
    </row>
    <row r="39" spans="2:6" s="6" customFormat="1" ht="20.25" customHeight="1">
      <c r="B39" s="31">
        <v>6</v>
      </c>
      <c r="C39" s="17"/>
      <c r="D39" s="91" t="s">
        <v>18</v>
      </c>
      <c r="E39" s="40">
        <f>SUM(E40:E43)</f>
        <v>2465200</v>
      </c>
      <c r="F39" s="41">
        <f>SUM(F40:F43)</f>
        <v>2077500</v>
      </c>
    </row>
    <row r="40" spans="2:6" s="5" customFormat="1" ht="15" customHeight="1">
      <c r="B40" s="33"/>
      <c r="C40" s="35">
        <v>80101</v>
      </c>
      <c r="D40" s="90" t="s">
        <v>16</v>
      </c>
      <c r="E40" s="36">
        <v>2229500</v>
      </c>
      <c r="F40" s="37">
        <v>1859800</v>
      </c>
    </row>
    <row r="41" spans="2:6" s="5" customFormat="1" ht="25.5">
      <c r="B41" s="34"/>
      <c r="C41" s="35">
        <v>80103</v>
      </c>
      <c r="D41" s="92" t="s">
        <v>41</v>
      </c>
      <c r="E41" s="36">
        <v>127000</v>
      </c>
      <c r="F41" s="37">
        <v>118700</v>
      </c>
    </row>
    <row r="42" spans="2:6" s="5" customFormat="1" ht="12" customHeight="1" hidden="1">
      <c r="B42" s="34"/>
      <c r="C42" s="35">
        <v>80195</v>
      </c>
      <c r="D42" s="90" t="s">
        <v>10</v>
      </c>
      <c r="E42" s="36"/>
      <c r="F42" s="37"/>
    </row>
    <row r="43" spans="2:6" s="5" customFormat="1" ht="15" customHeight="1">
      <c r="B43" s="18"/>
      <c r="C43" s="35">
        <v>85401</v>
      </c>
      <c r="D43" s="90" t="s">
        <v>11</v>
      </c>
      <c r="E43" s="36">
        <v>108700</v>
      </c>
      <c r="F43" s="37">
        <v>99000</v>
      </c>
    </row>
    <row r="44" spans="2:6" s="6" customFormat="1" ht="15" customHeight="1">
      <c r="B44" s="31">
        <v>7</v>
      </c>
      <c r="C44" s="42"/>
      <c r="D44" s="91" t="s">
        <v>19</v>
      </c>
      <c r="E44" s="40">
        <f>SUM(E45:E48)</f>
        <v>2751100</v>
      </c>
      <c r="F44" s="41">
        <f>SUM(F45:F48)</f>
        <v>2332300</v>
      </c>
    </row>
    <row r="45" spans="2:6" s="5" customFormat="1" ht="15" customHeight="1">
      <c r="B45" s="33"/>
      <c r="C45" s="35">
        <v>80101</v>
      </c>
      <c r="D45" s="90" t="s">
        <v>16</v>
      </c>
      <c r="E45" s="36">
        <v>2605600</v>
      </c>
      <c r="F45" s="37">
        <v>2201900</v>
      </c>
    </row>
    <row r="46" spans="2:6" s="5" customFormat="1" ht="25.5">
      <c r="B46" s="34"/>
      <c r="C46" s="35">
        <v>80103</v>
      </c>
      <c r="D46" s="92" t="s">
        <v>41</v>
      </c>
      <c r="E46" s="36">
        <v>54500</v>
      </c>
      <c r="F46" s="37">
        <v>46500</v>
      </c>
    </row>
    <row r="47" spans="2:6" s="5" customFormat="1" ht="15" customHeight="1" hidden="1">
      <c r="B47" s="34"/>
      <c r="C47" s="35">
        <v>80195</v>
      </c>
      <c r="D47" s="90" t="s">
        <v>10</v>
      </c>
      <c r="E47" s="36"/>
      <c r="F47" s="37"/>
    </row>
    <row r="48" spans="2:6" s="5" customFormat="1" ht="15.75">
      <c r="B48" s="18"/>
      <c r="C48" s="35">
        <v>85401</v>
      </c>
      <c r="D48" s="90" t="s">
        <v>11</v>
      </c>
      <c r="E48" s="36">
        <v>91000</v>
      </c>
      <c r="F48" s="37">
        <v>83900</v>
      </c>
    </row>
    <row r="49" spans="2:6" s="6" customFormat="1" ht="21" customHeight="1">
      <c r="B49" s="31">
        <v>8</v>
      </c>
      <c r="C49" s="42"/>
      <c r="D49" s="91" t="s">
        <v>20</v>
      </c>
      <c r="E49" s="40">
        <f>SUM(E50:E53)</f>
        <v>3359500</v>
      </c>
      <c r="F49" s="41">
        <f>SUM(F50:F53)</f>
        <v>2881200</v>
      </c>
    </row>
    <row r="50" spans="2:6" s="5" customFormat="1" ht="15" customHeight="1">
      <c r="B50" s="79"/>
      <c r="C50" s="35">
        <v>80101</v>
      </c>
      <c r="D50" s="90" t="s">
        <v>7</v>
      </c>
      <c r="E50" s="36">
        <v>3189600</v>
      </c>
      <c r="F50" s="37">
        <v>2723600</v>
      </c>
    </row>
    <row r="51" spans="2:6" s="5" customFormat="1" ht="25.5">
      <c r="B51" s="34"/>
      <c r="C51" s="35">
        <v>80103</v>
      </c>
      <c r="D51" s="92" t="s">
        <v>41</v>
      </c>
      <c r="E51" s="36">
        <v>74700</v>
      </c>
      <c r="F51" s="37">
        <v>69300</v>
      </c>
    </row>
    <row r="52" spans="2:6" s="5" customFormat="1" ht="15.75" hidden="1">
      <c r="B52" s="34"/>
      <c r="C52" s="35">
        <v>80195</v>
      </c>
      <c r="D52" s="90" t="s">
        <v>10</v>
      </c>
      <c r="E52" s="36"/>
      <c r="F52" s="37"/>
    </row>
    <row r="53" spans="2:6" s="5" customFormat="1" ht="15" customHeight="1">
      <c r="B53" s="18"/>
      <c r="C53" s="35">
        <v>85401</v>
      </c>
      <c r="D53" s="90" t="s">
        <v>11</v>
      </c>
      <c r="E53" s="36">
        <v>95200</v>
      </c>
      <c r="F53" s="37">
        <v>88300</v>
      </c>
    </row>
    <row r="54" spans="2:6" s="6" customFormat="1" ht="21" customHeight="1">
      <c r="B54" s="8">
        <v>9</v>
      </c>
      <c r="C54" s="17"/>
      <c r="D54" s="91" t="s">
        <v>21</v>
      </c>
      <c r="E54" s="40">
        <f>SUM(E55:E58)</f>
        <v>2387000</v>
      </c>
      <c r="F54" s="41">
        <f>SUM(F55:F58)</f>
        <v>1987500</v>
      </c>
    </row>
    <row r="55" spans="2:6" s="5" customFormat="1" ht="15" customHeight="1">
      <c r="B55" s="33"/>
      <c r="C55" s="35">
        <v>80101</v>
      </c>
      <c r="D55" s="90" t="s">
        <v>7</v>
      </c>
      <c r="E55" s="36">
        <v>2319600</v>
      </c>
      <c r="F55" s="37">
        <v>1927200</v>
      </c>
    </row>
    <row r="56" spans="2:6" s="5" customFormat="1" ht="15" customHeight="1" hidden="1">
      <c r="B56" s="34"/>
      <c r="C56" s="35">
        <v>80146</v>
      </c>
      <c r="D56" s="90" t="s">
        <v>9</v>
      </c>
      <c r="E56" s="36"/>
      <c r="F56" s="37"/>
    </row>
    <row r="57" spans="2:6" s="5" customFormat="1" ht="15" customHeight="1" hidden="1">
      <c r="B57" s="34"/>
      <c r="C57" s="35">
        <v>80195</v>
      </c>
      <c r="D57" s="90" t="s">
        <v>10</v>
      </c>
      <c r="E57" s="36"/>
      <c r="F57" s="37"/>
    </row>
    <row r="58" spans="2:6" s="5" customFormat="1" ht="15.75" customHeight="1">
      <c r="B58" s="18"/>
      <c r="C58" s="35">
        <v>85401</v>
      </c>
      <c r="D58" s="90" t="s">
        <v>11</v>
      </c>
      <c r="E58" s="36">
        <v>67400</v>
      </c>
      <c r="F58" s="37">
        <v>60300</v>
      </c>
    </row>
    <row r="59" spans="2:6" s="6" customFormat="1" ht="21" customHeight="1">
      <c r="B59" s="9">
        <v>10</v>
      </c>
      <c r="C59" s="17"/>
      <c r="D59" s="91" t="s">
        <v>22</v>
      </c>
      <c r="E59" s="40">
        <f>SUM(E60:E62)</f>
        <v>2770000</v>
      </c>
      <c r="F59" s="41">
        <f>SUM(F60:F62)</f>
        <v>2340000</v>
      </c>
    </row>
    <row r="60" spans="2:6" s="5" customFormat="1" ht="15" customHeight="1">
      <c r="B60" s="33"/>
      <c r="C60" s="35">
        <v>80110</v>
      </c>
      <c r="D60" s="90" t="s">
        <v>8</v>
      </c>
      <c r="E60" s="36">
        <v>2758700</v>
      </c>
      <c r="F60" s="37">
        <v>2329300</v>
      </c>
    </row>
    <row r="61" spans="2:6" s="5" customFormat="1" ht="15" customHeight="1">
      <c r="B61" s="34"/>
      <c r="C61" s="35">
        <v>80146</v>
      </c>
      <c r="D61" s="90" t="s">
        <v>9</v>
      </c>
      <c r="E61" s="36">
        <v>11300</v>
      </c>
      <c r="F61" s="37">
        <v>10700</v>
      </c>
    </row>
    <row r="62" spans="2:6" s="5" customFormat="1" ht="15" customHeight="1" hidden="1">
      <c r="B62" s="18"/>
      <c r="C62" s="35">
        <v>80195</v>
      </c>
      <c r="D62" s="90" t="s">
        <v>10</v>
      </c>
      <c r="E62" s="36"/>
      <c r="F62" s="37"/>
    </row>
    <row r="63" spans="2:6" s="6" customFormat="1" ht="21" customHeight="1">
      <c r="B63" s="9">
        <v>11</v>
      </c>
      <c r="C63" s="17"/>
      <c r="D63" s="91" t="s">
        <v>23</v>
      </c>
      <c r="E63" s="40">
        <f>SUM(E64:E67)</f>
        <v>1666700</v>
      </c>
      <c r="F63" s="41">
        <f>SUM(F64:F67)</f>
        <v>1349900</v>
      </c>
    </row>
    <row r="64" spans="2:6" s="5" customFormat="1" ht="15" customHeight="1">
      <c r="B64" s="33"/>
      <c r="C64" s="35">
        <v>80101</v>
      </c>
      <c r="D64" s="90" t="s">
        <v>7</v>
      </c>
      <c r="E64" s="36">
        <v>1511200</v>
      </c>
      <c r="F64" s="37">
        <v>1211900</v>
      </c>
    </row>
    <row r="65" spans="2:6" s="5" customFormat="1" ht="25.5">
      <c r="B65" s="34"/>
      <c r="C65" s="35">
        <v>80103</v>
      </c>
      <c r="D65" s="90" t="s">
        <v>41</v>
      </c>
      <c r="E65" s="36">
        <v>55400</v>
      </c>
      <c r="F65" s="37">
        <v>49300</v>
      </c>
    </row>
    <row r="66" spans="2:6" s="5" customFormat="1" ht="15" customHeight="1" hidden="1">
      <c r="B66" s="34"/>
      <c r="C66" s="35">
        <v>80195</v>
      </c>
      <c r="D66" s="90" t="s">
        <v>10</v>
      </c>
      <c r="E66" s="36"/>
      <c r="F66" s="37"/>
    </row>
    <row r="67" spans="2:6" s="5" customFormat="1" ht="15" customHeight="1">
      <c r="B67" s="18"/>
      <c r="C67" s="35">
        <v>85401</v>
      </c>
      <c r="D67" s="90" t="s">
        <v>11</v>
      </c>
      <c r="E67" s="36">
        <v>100100</v>
      </c>
      <c r="F67" s="37">
        <v>88700</v>
      </c>
    </row>
    <row r="68" spans="2:6" s="6" customFormat="1" ht="21" customHeight="1">
      <c r="B68" s="9">
        <v>12</v>
      </c>
      <c r="C68" s="17"/>
      <c r="D68" s="91" t="s">
        <v>24</v>
      </c>
      <c r="E68" s="40">
        <f>SUM(E69:E72)</f>
        <v>4344600</v>
      </c>
      <c r="F68" s="41">
        <f>SUM(F69:F72)</f>
        <v>3760300</v>
      </c>
    </row>
    <row r="69" spans="2:6" s="5" customFormat="1" ht="15" customHeight="1">
      <c r="B69" s="33"/>
      <c r="C69" s="35">
        <v>80110</v>
      </c>
      <c r="D69" s="90" t="s">
        <v>8</v>
      </c>
      <c r="E69" s="36">
        <v>4344600</v>
      </c>
      <c r="F69" s="37">
        <v>3760300</v>
      </c>
    </row>
    <row r="70" spans="2:6" s="5" customFormat="1" ht="15" customHeight="1" hidden="1">
      <c r="B70" s="34"/>
      <c r="C70" s="35">
        <v>80110</v>
      </c>
      <c r="D70" s="90" t="s">
        <v>62</v>
      </c>
      <c r="E70" s="36"/>
      <c r="F70" s="37"/>
    </row>
    <row r="71" spans="2:6" s="5" customFormat="1" ht="15" customHeight="1" hidden="1">
      <c r="B71" s="34"/>
      <c r="C71" s="35">
        <v>80146</v>
      </c>
      <c r="D71" s="90" t="s">
        <v>9</v>
      </c>
      <c r="E71" s="36"/>
      <c r="F71" s="37"/>
    </row>
    <row r="72" spans="2:6" s="5" customFormat="1" ht="15" customHeight="1" hidden="1">
      <c r="B72" s="18"/>
      <c r="C72" s="35">
        <v>80195</v>
      </c>
      <c r="D72" s="90" t="s">
        <v>10</v>
      </c>
      <c r="E72" s="36"/>
      <c r="F72" s="37"/>
    </row>
    <row r="73" spans="2:6" s="6" customFormat="1" ht="21" customHeight="1">
      <c r="B73" s="9">
        <v>13</v>
      </c>
      <c r="C73" s="17"/>
      <c r="D73" s="91" t="s">
        <v>25</v>
      </c>
      <c r="E73" s="40">
        <f>SUM(E74:E78)</f>
        <v>4898100</v>
      </c>
      <c r="F73" s="41">
        <f>SUM(F74:F78)</f>
        <v>4161000</v>
      </c>
    </row>
    <row r="74" spans="2:6" s="5" customFormat="1" ht="15" customHeight="1">
      <c r="B74" s="33"/>
      <c r="C74" s="35">
        <v>80101</v>
      </c>
      <c r="D74" s="90" t="s">
        <v>7</v>
      </c>
      <c r="E74" s="36">
        <v>4609700</v>
      </c>
      <c r="F74" s="37">
        <v>3898800</v>
      </c>
    </row>
    <row r="75" spans="2:6" s="5" customFormat="1" ht="25.5">
      <c r="B75" s="34"/>
      <c r="C75" s="35">
        <v>80103</v>
      </c>
      <c r="D75" s="90" t="s">
        <v>41</v>
      </c>
      <c r="E75" s="36">
        <v>108100</v>
      </c>
      <c r="F75" s="37">
        <v>98900</v>
      </c>
    </row>
    <row r="76" spans="2:6" s="5" customFormat="1" ht="15" customHeight="1">
      <c r="B76" s="34"/>
      <c r="C76" s="35">
        <v>80146</v>
      </c>
      <c r="D76" s="90" t="s">
        <v>9</v>
      </c>
      <c r="E76" s="36">
        <v>13500</v>
      </c>
      <c r="F76" s="37">
        <v>12900</v>
      </c>
    </row>
    <row r="77" spans="2:6" s="5" customFormat="1" ht="15" customHeight="1" hidden="1">
      <c r="B77" s="34"/>
      <c r="C77" s="35">
        <v>80195</v>
      </c>
      <c r="D77" s="90" t="s">
        <v>10</v>
      </c>
      <c r="E77" s="36"/>
      <c r="F77" s="37"/>
    </row>
    <row r="78" spans="2:6" s="5" customFormat="1" ht="15" customHeight="1">
      <c r="B78" s="18"/>
      <c r="C78" s="35">
        <v>85401</v>
      </c>
      <c r="D78" s="90" t="s">
        <v>11</v>
      </c>
      <c r="E78" s="36">
        <v>166800</v>
      </c>
      <c r="F78" s="37">
        <v>150400</v>
      </c>
    </row>
    <row r="79" spans="2:6" s="6" customFormat="1" ht="21" customHeight="1">
      <c r="B79" s="9">
        <v>14</v>
      </c>
      <c r="C79" s="17"/>
      <c r="D79" s="91" t="s">
        <v>26</v>
      </c>
      <c r="E79" s="40">
        <f>SUM(E80:E81)</f>
        <v>2435800</v>
      </c>
      <c r="F79" s="41">
        <f>SUM(F80:F81)</f>
        <v>2063600</v>
      </c>
    </row>
    <row r="80" spans="2:6" s="5" customFormat="1" ht="15" customHeight="1">
      <c r="B80" s="33"/>
      <c r="C80" s="35">
        <v>80110</v>
      </c>
      <c r="D80" s="90" t="s">
        <v>8</v>
      </c>
      <c r="E80" s="36">
        <v>2435800</v>
      </c>
      <c r="F80" s="37">
        <v>2063600</v>
      </c>
    </row>
    <row r="81" spans="2:6" s="5" customFormat="1" ht="15" customHeight="1" hidden="1">
      <c r="B81" s="18"/>
      <c r="C81" s="35">
        <v>80195</v>
      </c>
      <c r="D81" s="90" t="s">
        <v>10</v>
      </c>
      <c r="E81" s="36"/>
      <c r="F81" s="37"/>
    </row>
    <row r="82" spans="2:6" s="6" customFormat="1" ht="21" customHeight="1">
      <c r="B82" s="9">
        <v>15</v>
      </c>
      <c r="C82" s="17"/>
      <c r="D82" s="91" t="s">
        <v>27</v>
      </c>
      <c r="E82" s="40">
        <f>SUM(E83:E87)</f>
        <v>3965200</v>
      </c>
      <c r="F82" s="41">
        <f>SUM(F83:F87)</f>
        <v>3420800</v>
      </c>
    </row>
    <row r="83" spans="2:6" s="5" customFormat="1" ht="15" customHeight="1">
      <c r="B83" s="33"/>
      <c r="C83" s="35">
        <v>80101</v>
      </c>
      <c r="D83" s="90" t="s">
        <v>7</v>
      </c>
      <c r="E83" s="36">
        <v>3738600</v>
      </c>
      <c r="F83" s="37">
        <v>3213000</v>
      </c>
    </row>
    <row r="84" spans="2:6" s="5" customFormat="1" ht="25.5">
      <c r="B84" s="34"/>
      <c r="C84" s="35">
        <v>80103</v>
      </c>
      <c r="D84" s="90" t="s">
        <v>41</v>
      </c>
      <c r="E84" s="36">
        <v>73900</v>
      </c>
      <c r="F84" s="37">
        <v>67800</v>
      </c>
    </row>
    <row r="85" spans="2:6" s="5" customFormat="1" ht="15" customHeight="1" hidden="1">
      <c r="B85" s="34"/>
      <c r="C85" s="35">
        <v>80146</v>
      </c>
      <c r="D85" s="90" t="s">
        <v>9</v>
      </c>
      <c r="E85" s="36"/>
      <c r="F85" s="37"/>
    </row>
    <row r="86" spans="2:6" s="5" customFormat="1" ht="15" customHeight="1" hidden="1">
      <c r="B86" s="34"/>
      <c r="C86" s="35">
        <v>80195</v>
      </c>
      <c r="D86" s="90" t="s">
        <v>10</v>
      </c>
      <c r="E86" s="36"/>
      <c r="F86" s="37"/>
    </row>
    <row r="87" spans="2:6" s="5" customFormat="1" ht="15.75">
      <c r="B87" s="18"/>
      <c r="C87" s="35">
        <v>85401</v>
      </c>
      <c r="D87" s="90" t="s">
        <v>11</v>
      </c>
      <c r="E87" s="36">
        <v>152700</v>
      </c>
      <c r="F87" s="37">
        <v>140000</v>
      </c>
    </row>
    <row r="88" spans="2:6" s="6" customFormat="1" ht="21" customHeight="1">
      <c r="B88" s="9">
        <v>16</v>
      </c>
      <c r="C88" s="17"/>
      <c r="D88" s="91" t="s">
        <v>28</v>
      </c>
      <c r="E88" s="40">
        <f>SUM(E89:E91)</f>
        <v>2383200</v>
      </c>
      <c r="F88" s="41">
        <f>SUM(F89:F91)</f>
        <v>2088300</v>
      </c>
    </row>
    <row r="89" spans="2:6" s="5" customFormat="1" ht="15" customHeight="1">
      <c r="B89" s="33"/>
      <c r="C89" s="35">
        <v>80110</v>
      </c>
      <c r="D89" s="90" t="s">
        <v>8</v>
      </c>
      <c r="E89" s="36">
        <v>2372100</v>
      </c>
      <c r="F89" s="37">
        <v>2077700</v>
      </c>
    </row>
    <row r="90" spans="2:6" s="5" customFormat="1" ht="15" customHeight="1">
      <c r="B90" s="34"/>
      <c r="C90" s="35">
        <v>80146</v>
      </c>
      <c r="D90" s="90" t="s">
        <v>9</v>
      </c>
      <c r="E90" s="36">
        <v>11100</v>
      </c>
      <c r="F90" s="37">
        <v>10600</v>
      </c>
    </row>
    <row r="91" spans="2:6" s="5" customFormat="1" ht="15" customHeight="1" hidden="1">
      <c r="B91" s="18"/>
      <c r="C91" s="35">
        <v>80195</v>
      </c>
      <c r="D91" s="90" t="s">
        <v>10</v>
      </c>
      <c r="E91" s="36"/>
      <c r="F91" s="37"/>
    </row>
    <row r="92" spans="2:6" s="6" customFormat="1" ht="21" customHeight="1">
      <c r="B92" s="9">
        <v>17</v>
      </c>
      <c r="C92" s="17"/>
      <c r="D92" s="91" t="s">
        <v>29</v>
      </c>
      <c r="E92" s="40">
        <f>SUM(E93:E96)</f>
        <v>2563500</v>
      </c>
      <c r="F92" s="41">
        <f>SUM(F93:F96)</f>
        <v>2274900</v>
      </c>
    </row>
    <row r="93" spans="2:6" s="5" customFormat="1" ht="15" customHeight="1">
      <c r="B93" s="33"/>
      <c r="C93" s="35">
        <v>80101</v>
      </c>
      <c r="D93" s="90" t="s">
        <v>7</v>
      </c>
      <c r="E93" s="36">
        <v>2331400</v>
      </c>
      <c r="F93" s="37">
        <v>2056300</v>
      </c>
    </row>
    <row r="94" spans="2:6" s="5" customFormat="1" ht="25.5">
      <c r="B94" s="34"/>
      <c r="C94" s="35">
        <v>80103</v>
      </c>
      <c r="D94" s="90" t="s">
        <v>41</v>
      </c>
      <c r="E94" s="36">
        <v>143500</v>
      </c>
      <c r="F94" s="37">
        <v>135500</v>
      </c>
    </row>
    <row r="95" spans="2:6" s="5" customFormat="1" ht="19.5" customHeight="1" hidden="1">
      <c r="B95" s="34"/>
      <c r="C95" s="35">
        <v>80195</v>
      </c>
      <c r="D95" s="90" t="s">
        <v>10</v>
      </c>
      <c r="E95" s="36"/>
      <c r="F95" s="37"/>
    </row>
    <row r="96" spans="2:6" s="5" customFormat="1" ht="19.5" customHeight="1">
      <c r="B96" s="18"/>
      <c r="C96" s="35">
        <v>85401</v>
      </c>
      <c r="D96" s="90" t="s">
        <v>11</v>
      </c>
      <c r="E96" s="36">
        <v>88600</v>
      </c>
      <c r="F96" s="37">
        <v>83100</v>
      </c>
    </row>
    <row r="97" spans="2:6" s="6" customFormat="1" ht="20.25" customHeight="1">
      <c r="B97" s="9">
        <v>18</v>
      </c>
      <c r="C97" s="17"/>
      <c r="D97" s="91" t="s">
        <v>30</v>
      </c>
      <c r="E97" s="40">
        <f>SUM(E98:E100)</f>
        <v>2034600</v>
      </c>
      <c r="F97" s="41">
        <f>SUM(F98:F100)</f>
        <v>1733800</v>
      </c>
    </row>
    <row r="98" spans="2:6" s="5" customFormat="1" ht="15" customHeight="1">
      <c r="B98" s="33"/>
      <c r="C98" s="35">
        <v>80110</v>
      </c>
      <c r="D98" s="90" t="s">
        <v>8</v>
      </c>
      <c r="E98" s="36">
        <v>2021400</v>
      </c>
      <c r="F98" s="37">
        <v>1721200</v>
      </c>
    </row>
    <row r="99" spans="2:6" s="5" customFormat="1" ht="15" customHeight="1">
      <c r="B99" s="18"/>
      <c r="C99" s="35">
        <v>80146</v>
      </c>
      <c r="D99" s="90" t="s">
        <v>9</v>
      </c>
      <c r="E99" s="43">
        <v>13200</v>
      </c>
      <c r="F99" s="44">
        <v>12600</v>
      </c>
    </row>
    <row r="100" spans="2:6" s="5" customFormat="1" ht="15" customHeight="1" hidden="1">
      <c r="B100" s="18"/>
      <c r="C100" s="35">
        <v>80195</v>
      </c>
      <c r="D100" s="90" t="s">
        <v>10</v>
      </c>
      <c r="E100" s="43"/>
      <c r="F100" s="44"/>
    </row>
    <row r="101" spans="2:6" s="4" customFormat="1" ht="21" customHeight="1">
      <c r="B101" s="19">
        <v>19</v>
      </c>
      <c r="C101" s="17"/>
      <c r="D101" s="89" t="s">
        <v>31</v>
      </c>
      <c r="E101" s="38">
        <f>SUM(E102)</f>
        <v>441200</v>
      </c>
      <c r="F101" s="39">
        <f>SUM(F102)</f>
        <v>375300</v>
      </c>
    </row>
    <row r="102" spans="2:6" s="5" customFormat="1" ht="15" customHeight="1">
      <c r="B102" s="79"/>
      <c r="C102" s="35">
        <v>80110</v>
      </c>
      <c r="D102" s="90" t="s">
        <v>8</v>
      </c>
      <c r="E102" s="36">
        <v>441200</v>
      </c>
      <c r="F102" s="37">
        <v>375300</v>
      </c>
    </row>
    <row r="103" spans="2:6" s="68" customFormat="1" ht="47.25">
      <c r="B103" s="75">
        <v>20</v>
      </c>
      <c r="C103" s="76"/>
      <c r="D103" s="93" t="s">
        <v>46</v>
      </c>
      <c r="E103" s="77">
        <f>SUM(E104)</f>
        <v>1394700</v>
      </c>
      <c r="F103" s="78">
        <f>SUM(F104)</f>
        <v>854000</v>
      </c>
    </row>
    <row r="104" spans="2:6" s="69" customFormat="1" ht="25.5">
      <c r="B104" s="71"/>
      <c r="C104" s="72">
        <v>80114</v>
      </c>
      <c r="D104" s="92" t="s">
        <v>66</v>
      </c>
      <c r="E104" s="73">
        <v>1394700</v>
      </c>
      <c r="F104" s="74">
        <v>854000</v>
      </c>
    </row>
    <row r="105" spans="2:6" s="70" customFormat="1" ht="21" customHeight="1">
      <c r="B105" s="75">
        <v>21</v>
      </c>
      <c r="C105" s="76"/>
      <c r="D105" s="93" t="s">
        <v>48</v>
      </c>
      <c r="E105" s="77">
        <f>SUM(E106:E108)</f>
        <v>14726300</v>
      </c>
      <c r="F105" s="85">
        <f>SUM(F106:F108)</f>
        <v>0</v>
      </c>
    </row>
    <row r="106" spans="2:6" s="69" customFormat="1" ht="15" customHeight="1">
      <c r="B106" s="80"/>
      <c r="C106" s="72">
        <v>80104</v>
      </c>
      <c r="D106" s="92" t="s">
        <v>48</v>
      </c>
      <c r="E106" s="73">
        <v>14726300</v>
      </c>
      <c r="F106" s="86">
        <v>0</v>
      </c>
    </row>
    <row r="107" spans="2:6" s="69" customFormat="1" ht="15" customHeight="1" hidden="1">
      <c r="B107" s="84"/>
      <c r="C107" s="72">
        <v>80146</v>
      </c>
      <c r="D107" s="92" t="s">
        <v>49</v>
      </c>
      <c r="E107" s="73"/>
      <c r="F107" s="74"/>
    </row>
    <row r="108" spans="2:6" s="69" customFormat="1" ht="15" customHeight="1" hidden="1">
      <c r="B108" s="83"/>
      <c r="C108" s="81">
        <v>80195</v>
      </c>
      <c r="D108" s="94" t="s">
        <v>47</v>
      </c>
      <c r="E108" s="73"/>
      <c r="F108" s="74"/>
    </row>
    <row r="109" spans="2:6" s="70" customFormat="1" ht="21" customHeight="1">
      <c r="B109" s="75">
        <v>22</v>
      </c>
      <c r="C109" s="76"/>
      <c r="D109" s="93" t="s">
        <v>50</v>
      </c>
      <c r="E109" s="77">
        <f>SUM(E110)</f>
        <v>285400</v>
      </c>
      <c r="F109" s="78">
        <f>SUM(F110)</f>
        <v>171150</v>
      </c>
    </row>
    <row r="110" spans="2:6" s="69" customFormat="1" ht="15" customHeight="1">
      <c r="B110" s="71"/>
      <c r="C110" s="72">
        <v>85417</v>
      </c>
      <c r="D110" s="92" t="s">
        <v>51</v>
      </c>
      <c r="E110" s="73">
        <v>285400</v>
      </c>
      <c r="F110" s="74">
        <v>171150</v>
      </c>
    </row>
    <row r="111" spans="2:6" s="70" customFormat="1" ht="21" customHeight="1">
      <c r="B111" s="75">
        <v>23</v>
      </c>
      <c r="C111" s="76"/>
      <c r="D111" s="93" t="s">
        <v>52</v>
      </c>
      <c r="E111" s="77">
        <f>SUM(E112:E116)</f>
        <v>1867000</v>
      </c>
      <c r="F111" s="85">
        <f>SUM(F112:F116)</f>
        <v>0</v>
      </c>
    </row>
    <row r="112" spans="2:6" s="69" customFormat="1" ht="12.75">
      <c r="B112" s="80"/>
      <c r="C112" s="72">
        <v>80101</v>
      </c>
      <c r="D112" s="92" t="s">
        <v>53</v>
      </c>
      <c r="E112" s="73">
        <v>850000</v>
      </c>
      <c r="F112" s="86">
        <v>0</v>
      </c>
    </row>
    <row r="113" spans="2:6" s="69" customFormat="1" ht="25.5">
      <c r="B113" s="84"/>
      <c r="C113" s="72">
        <v>80103</v>
      </c>
      <c r="D113" s="92" t="s">
        <v>41</v>
      </c>
      <c r="E113" s="73">
        <v>72000</v>
      </c>
      <c r="F113" s="86">
        <v>0</v>
      </c>
    </row>
    <row r="114" spans="2:6" s="69" customFormat="1" ht="12.75">
      <c r="B114" s="84"/>
      <c r="C114" s="72">
        <v>80104</v>
      </c>
      <c r="D114" s="92" t="s">
        <v>48</v>
      </c>
      <c r="E114" s="73">
        <v>315000</v>
      </c>
      <c r="F114" s="86">
        <v>0</v>
      </c>
    </row>
    <row r="115" spans="2:6" s="69" customFormat="1" ht="12.75">
      <c r="B115" s="84"/>
      <c r="C115" s="72">
        <v>80110</v>
      </c>
      <c r="D115" s="92" t="s">
        <v>54</v>
      </c>
      <c r="E115" s="73">
        <v>600000</v>
      </c>
      <c r="F115" s="86">
        <v>0</v>
      </c>
    </row>
    <row r="116" spans="2:6" s="69" customFormat="1" ht="12.75">
      <c r="B116" s="84"/>
      <c r="C116" s="81">
        <v>80195</v>
      </c>
      <c r="D116" s="94" t="s">
        <v>47</v>
      </c>
      <c r="E116" s="82">
        <v>30000</v>
      </c>
      <c r="F116" s="87">
        <v>0</v>
      </c>
    </row>
    <row r="117" spans="2:6" s="70" customFormat="1" ht="31.5">
      <c r="B117" s="75">
        <v>24</v>
      </c>
      <c r="C117" s="76"/>
      <c r="D117" s="93" t="s">
        <v>49</v>
      </c>
      <c r="E117" s="77">
        <f>SUM(E118)</f>
        <v>230000</v>
      </c>
      <c r="F117" s="85">
        <f>SUM(F118)</f>
        <v>0</v>
      </c>
    </row>
    <row r="118" spans="2:6" s="69" customFormat="1" ht="15" customHeight="1">
      <c r="B118" s="71"/>
      <c r="C118" s="72">
        <v>80146</v>
      </c>
      <c r="D118" s="92" t="s">
        <v>49</v>
      </c>
      <c r="E118" s="73">
        <v>230000</v>
      </c>
      <c r="F118" s="86">
        <v>0</v>
      </c>
    </row>
    <row r="119" spans="2:6" s="70" customFormat="1" ht="21" customHeight="1">
      <c r="B119" s="75">
        <v>25</v>
      </c>
      <c r="C119" s="76"/>
      <c r="D119" s="93" t="s">
        <v>47</v>
      </c>
      <c r="E119" s="77">
        <f>SUM(E120:E121)</f>
        <v>3118400</v>
      </c>
      <c r="F119" s="78">
        <f>SUM(F120:F121)</f>
        <v>1054400</v>
      </c>
    </row>
    <row r="120" spans="2:6" s="69" customFormat="1" ht="15" customHeight="1">
      <c r="B120" s="80"/>
      <c r="C120" s="72">
        <v>80195</v>
      </c>
      <c r="D120" s="92" t="s">
        <v>47</v>
      </c>
      <c r="E120" s="73">
        <f>3935200-52000-870000</f>
        <v>3013200</v>
      </c>
      <c r="F120" s="74">
        <v>999400</v>
      </c>
    </row>
    <row r="121" spans="2:6" s="69" customFormat="1" ht="15" customHeight="1">
      <c r="B121" s="83"/>
      <c r="C121" s="72">
        <v>85495</v>
      </c>
      <c r="D121" s="92" t="s">
        <v>47</v>
      </c>
      <c r="E121" s="73">
        <v>105200</v>
      </c>
      <c r="F121" s="74">
        <v>55000</v>
      </c>
    </row>
    <row r="122" spans="2:6" s="69" customFormat="1" ht="31.5">
      <c r="B122" s="75">
        <v>26</v>
      </c>
      <c r="C122" s="76"/>
      <c r="D122" s="95" t="s">
        <v>67</v>
      </c>
      <c r="E122" s="77">
        <f>SUM(E123:E125)</f>
        <v>5022000</v>
      </c>
      <c r="F122" s="85">
        <f>SUM(F123:F125)</f>
        <v>0</v>
      </c>
    </row>
    <row r="123" spans="2:6" s="69" customFormat="1" ht="15" customHeight="1">
      <c r="B123" s="80"/>
      <c r="C123" s="72">
        <v>80101</v>
      </c>
      <c r="D123" s="92" t="s">
        <v>53</v>
      </c>
      <c r="E123" s="73">
        <v>3600000</v>
      </c>
      <c r="F123" s="86">
        <v>0</v>
      </c>
    </row>
    <row r="124" spans="2:6" s="69" customFormat="1" ht="15" customHeight="1">
      <c r="B124" s="84"/>
      <c r="C124" s="72">
        <v>80110</v>
      </c>
      <c r="D124" s="92" t="s">
        <v>54</v>
      </c>
      <c r="E124" s="73">
        <v>500000</v>
      </c>
      <c r="F124" s="86">
        <v>0</v>
      </c>
    </row>
    <row r="125" spans="2:6" s="69" customFormat="1" ht="15" customHeight="1">
      <c r="B125" s="83"/>
      <c r="C125" s="81">
        <v>80195</v>
      </c>
      <c r="D125" s="94" t="s">
        <v>47</v>
      </c>
      <c r="E125" s="73">
        <f>52000+870000</f>
        <v>922000</v>
      </c>
      <c r="F125" s="86">
        <v>0</v>
      </c>
    </row>
    <row r="126" spans="2:6" s="70" customFormat="1" ht="21" customHeight="1">
      <c r="B126" s="75">
        <v>27</v>
      </c>
      <c r="C126" s="76"/>
      <c r="D126" s="93" t="s">
        <v>55</v>
      </c>
      <c r="E126" s="77">
        <f>SUM(E127)</f>
        <v>20000</v>
      </c>
      <c r="F126" s="85">
        <f>SUM(F127)</f>
        <v>0</v>
      </c>
    </row>
    <row r="127" spans="2:6" s="69" customFormat="1" ht="15" customHeight="1" thickBot="1">
      <c r="B127" s="71"/>
      <c r="C127" s="72">
        <v>85415</v>
      </c>
      <c r="D127" s="92" t="s">
        <v>56</v>
      </c>
      <c r="E127" s="73">
        <v>20000</v>
      </c>
      <c r="F127" s="86">
        <v>0</v>
      </c>
    </row>
    <row r="128" spans="2:6" ht="19.5" thickTop="1">
      <c r="B128" s="45"/>
      <c r="C128" s="46"/>
      <c r="D128" s="14" t="s">
        <v>32</v>
      </c>
      <c r="E128" s="14">
        <f>E9+E18+E24+E30+E40+E45+E50+E55+E64+E74+E83+E93+E112+E31+E123</f>
        <v>35208600</v>
      </c>
      <c r="F128" s="15">
        <f>F9+F18+F24+F30+F40+F45+F50+F55+F64+F74+F83+F93+F112+F31+F123</f>
        <v>25968900</v>
      </c>
    </row>
    <row r="129" spans="2:6" ht="18.75">
      <c r="B129" s="47"/>
      <c r="C129" s="48"/>
      <c r="D129" s="49" t="s">
        <v>39</v>
      </c>
      <c r="E129" s="49">
        <f>E19+E75+E94+E65+E84+E113+E25+E41+E46+E32+E51</f>
        <v>926600</v>
      </c>
      <c r="F129" s="50">
        <f>F19+F75+F94+F84+F65+F113+F25+F41+F46+F32+F51</f>
        <v>784700</v>
      </c>
    </row>
    <row r="130" spans="2:6" ht="18.75">
      <c r="B130" s="47"/>
      <c r="C130" s="48"/>
      <c r="D130" s="49" t="s">
        <v>57</v>
      </c>
      <c r="E130" s="49">
        <f>E106+E114</f>
        <v>15041300</v>
      </c>
      <c r="F130" s="96">
        <f>F106+F114</f>
        <v>0</v>
      </c>
    </row>
    <row r="131" spans="2:6" ht="18.75">
      <c r="B131" s="47"/>
      <c r="C131" s="48"/>
      <c r="D131" s="49" t="s">
        <v>33</v>
      </c>
      <c r="E131" s="49">
        <f>E10+E15+E20+E37+E60+E69+E80+E89+E98+E102+E115+E70+E33+E124</f>
        <v>21963000</v>
      </c>
      <c r="F131" s="50">
        <f>F10+F15+F20+F37+F60+F69+F80+F89+F98+F102+F115+F70+F33+F124</f>
        <v>17781400</v>
      </c>
    </row>
    <row r="132" spans="2:6" ht="18.75">
      <c r="B132" s="47"/>
      <c r="C132" s="48"/>
      <c r="D132" s="49" t="s">
        <v>64</v>
      </c>
      <c r="E132" s="49">
        <f>E104</f>
        <v>1394700</v>
      </c>
      <c r="F132" s="50">
        <f>F104</f>
        <v>854000</v>
      </c>
    </row>
    <row r="133" spans="2:6" ht="18.75">
      <c r="B133" s="47"/>
      <c r="C133" s="48"/>
      <c r="D133" s="49" t="s">
        <v>34</v>
      </c>
      <c r="E133" s="49">
        <f>E11+E26+E56+E61+E71+E85+E90+E99+E76+E107+E118</f>
        <v>301800</v>
      </c>
      <c r="F133" s="50">
        <f>F11+F26+F56+F61+F71+F85+F90+F99+F76+F107+F118</f>
        <v>68400</v>
      </c>
    </row>
    <row r="134" spans="2:6" ht="18.75">
      <c r="B134" s="47"/>
      <c r="C134" s="48"/>
      <c r="D134" s="49" t="s">
        <v>35</v>
      </c>
      <c r="E134" s="49">
        <f>E12+E16+E21+E27+E34+E38+E42+E47+E52+E57+E62+E66+E72+E77+E81+E86+E91+E95+E100+E116+E120+E108+E125</f>
        <v>3965200</v>
      </c>
      <c r="F134" s="50">
        <f>F12+F16+F21+F27+F34+F38+F42+F47+F52+F57+F62+F66+F72+F77+F81+F86+F91+F95+F100+F116+F120+F108+F125</f>
        <v>999400</v>
      </c>
    </row>
    <row r="135" spans="2:6" s="55" customFormat="1" ht="18.75">
      <c r="B135" s="56"/>
      <c r="C135" s="57"/>
      <c r="D135" s="58" t="s">
        <v>43</v>
      </c>
      <c r="E135" s="58">
        <f>SUM(E128:E134)</f>
        <v>78801200</v>
      </c>
      <c r="F135" s="59">
        <f>SUM(F128:F134)</f>
        <v>46456800</v>
      </c>
    </row>
    <row r="136" spans="2:6" ht="18.75">
      <c r="B136" s="47"/>
      <c r="C136" s="48"/>
      <c r="D136" s="53" t="s">
        <v>36</v>
      </c>
      <c r="E136" s="53">
        <f>E13+E22+E28+E35+E43+E48+E53+E58+E67+E78+E87+E96</f>
        <v>1243100</v>
      </c>
      <c r="F136" s="54">
        <f>F13+F22+F28+F35+F43+F48+F53+F58+F67+F78+F87+F96</f>
        <v>1136700</v>
      </c>
    </row>
    <row r="137" spans="2:6" ht="18.75">
      <c r="B137" s="47"/>
      <c r="C137" s="48"/>
      <c r="D137" s="53" t="s">
        <v>58</v>
      </c>
      <c r="E137" s="53">
        <f>E127</f>
        <v>20000</v>
      </c>
      <c r="F137" s="88">
        <f>F127</f>
        <v>0</v>
      </c>
    </row>
    <row r="138" spans="2:6" ht="18.75">
      <c r="B138" s="47"/>
      <c r="C138" s="48"/>
      <c r="D138" s="53" t="s">
        <v>59</v>
      </c>
      <c r="E138" s="53">
        <f>E110</f>
        <v>285400</v>
      </c>
      <c r="F138" s="54">
        <f>F110</f>
        <v>171150</v>
      </c>
    </row>
    <row r="139" spans="2:6" ht="18.75">
      <c r="B139" s="47"/>
      <c r="C139" s="48"/>
      <c r="D139" s="53" t="s">
        <v>60</v>
      </c>
      <c r="E139" s="53">
        <f>E121</f>
        <v>105200</v>
      </c>
      <c r="F139" s="54">
        <f>F121</f>
        <v>55000</v>
      </c>
    </row>
    <row r="140" spans="2:6" ht="19.5" thickBot="1">
      <c r="B140" s="47"/>
      <c r="C140" s="48"/>
      <c r="D140" s="60" t="s">
        <v>44</v>
      </c>
      <c r="E140" s="60">
        <f>SUM(E136:E139)</f>
        <v>1653700</v>
      </c>
      <c r="F140" s="61">
        <f>SUM(F136:F139)</f>
        <v>1362850</v>
      </c>
    </row>
    <row r="141" spans="2:6" s="62" customFormat="1" ht="20.25" thickBot="1" thickTop="1">
      <c r="B141" s="63"/>
      <c r="C141" s="64"/>
      <c r="D141" s="65" t="s">
        <v>45</v>
      </c>
      <c r="E141" s="66">
        <f>E135+E140</f>
        <v>80454900</v>
      </c>
      <c r="F141" s="67">
        <f>F135+F140</f>
        <v>47819650</v>
      </c>
    </row>
    <row r="142" spans="2:3" ht="13.5" thickTop="1">
      <c r="B142" s="7"/>
      <c r="C142" s="16"/>
    </row>
    <row r="143" spans="2:3" ht="12.75">
      <c r="B143" s="97" t="s">
        <v>68</v>
      </c>
      <c r="C143" s="16"/>
    </row>
    <row r="144" spans="2:3" ht="12.75">
      <c r="B144" s="97" t="s">
        <v>69</v>
      </c>
      <c r="C144" s="16"/>
    </row>
    <row r="145" spans="2:3" ht="12.75">
      <c r="B145" s="97" t="s">
        <v>70</v>
      </c>
      <c r="C145" s="16"/>
    </row>
    <row r="146" ht="15.75">
      <c r="C146" s="16"/>
    </row>
    <row r="147" ht="15.75">
      <c r="C147" s="16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</sheetData>
  <printOptions horizontalCentered="1"/>
  <pageMargins left="0" right="0" top="0.7874015748031497" bottom="0.3937007874015748" header="0.31496062992125984" footer="0.31496062992125984"/>
  <pageSetup firstPageNumber="109" useFirstPageNumber="1" horizontalDpi="600" verticalDpi="6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Mioduszewska</cp:lastModifiedBy>
  <cp:lastPrinted>2008-11-10T15:11:15Z</cp:lastPrinted>
  <dcterms:created xsi:type="dcterms:W3CDTF">2004-11-10T09:51:12Z</dcterms:created>
  <dcterms:modified xsi:type="dcterms:W3CDTF">2008-12-19T10:42:40Z</dcterms:modified>
  <cp:category/>
  <cp:version/>
  <cp:contentType/>
  <cp:contentStatus/>
</cp:coreProperties>
</file>