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zał 4" sheetId="1" r:id="rId1"/>
  </sheets>
  <definedNames>
    <definedName name="_xlnm.Print_Titles" localSheetId="0">'zał 4'!$5:$6</definedName>
  </definedNames>
  <calcPr fullCalcOnLoad="1"/>
</workbook>
</file>

<file path=xl/sharedStrings.xml><?xml version="1.0" encoding="utf-8"?>
<sst xmlns="http://schemas.openxmlformats.org/spreadsheetml/2006/main" count="70" uniqueCount="70">
  <si>
    <t>Załącznik nr 4</t>
  </si>
  <si>
    <t>INFORMACJA   Z   REALIZACJI   REMONTÓW</t>
  </si>
  <si>
    <t>(stan na dzień 30.06.2009 r.)</t>
  </si>
  <si>
    <t xml:space="preserve"> w złotych</t>
  </si>
  <si>
    <t xml:space="preserve">Rozdział </t>
  </si>
  <si>
    <t>Wyszczególnienie</t>
  </si>
  <si>
    <t>§</t>
  </si>
  <si>
    <t>Plan pierwotny</t>
  </si>
  <si>
    <t>Plan    po zmianach</t>
  </si>
  <si>
    <t>Wykonanie</t>
  </si>
  <si>
    <t>% wykonania              6  :  5</t>
  </si>
  <si>
    <t>Dział  500</t>
  </si>
  <si>
    <t>Remonty bieżące i naprawa nawierzchni tagrowisk</t>
  </si>
  <si>
    <t>Dział  600</t>
  </si>
  <si>
    <t>Remonty bieżące i  naprawy dróg powiatowych</t>
  </si>
  <si>
    <t xml:space="preserve">Remonty dróg gminnych </t>
  </si>
  <si>
    <t>Remont dróg wewnętrznych</t>
  </si>
  <si>
    <t xml:space="preserve">Zarząd Dróg Miejskich </t>
  </si>
  <si>
    <r>
      <t xml:space="preserve">ZDM - </t>
    </r>
    <r>
      <rPr>
        <i/>
        <sz val="10"/>
        <rFont val="Times New Roman CE"/>
        <family val="1"/>
      </rPr>
      <t>remonty samochodów, pomieszczeń i sprzętu biurowego</t>
    </r>
  </si>
  <si>
    <t>Dział  700</t>
  </si>
  <si>
    <t>Dział  750</t>
  </si>
  <si>
    <r>
      <t>Urząd Miejski -</t>
    </r>
    <r>
      <rPr>
        <i/>
        <sz val="10"/>
        <rFont val="Times New Roman CE"/>
        <family val="1"/>
      </rPr>
      <t xml:space="preserve">  usługi konserwacyjne i naprawcze budynku, remont toalet, schodów zewnętrznych  dyżurki Straży Miejskiej, naprawy sprzętu informatycznego</t>
    </r>
  </si>
  <si>
    <t>OCHRONA ZDROWIA</t>
  </si>
  <si>
    <t>Izba Wytrzeźwień</t>
  </si>
  <si>
    <t>Dział  754</t>
  </si>
  <si>
    <t>75411                  75414</t>
  </si>
  <si>
    <r>
      <t>Komendy powiatowe Państwowej Straży Pożarnej -</t>
    </r>
    <r>
      <rPr>
        <i/>
        <sz val="10"/>
        <rFont val="Times New Roman CE"/>
        <family val="1"/>
      </rPr>
      <t xml:space="preserve"> remont budynku i sprzętu</t>
    </r>
  </si>
  <si>
    <t>Dział  801</t>
  </si>
  <si>
    <t>Szkoły podstawowe</t>
  </si>
  <si>
    <t>Szkoły podstawowe specjalne</t>
  </si>
  <si>
    <t>Przedszkola specjalne</t>
  </si>
  <si>
    <t>Gimnazja</t>
  </si>
  <si>
    <t>Gimnazja specjalne</t>
  </si>
  <si>
    <t>Zespół Obsługi  Ekonomiczno-Administracyjne Przedszkoli</t>
  </si>
  <si>
    <t>Licea ogólnokształcące</t>
  </si>
  <si>
    <t>Licea profilowane</t>
  </si>
  <si>
    <t>Szkoły zawodowe</t>
  </si>
  <si>
    <t>Szkoły zawodowe specjalne</t>
  </si>
  <si>
    <t xml:space="preserve">Centrum Kształcenia Ustawicznego </t>
  </si>
  <si>
    <t>Pozostała działalność</t>
  </si>
  <si>
    <t>Dział  851</t>
  </si>
  <si>
    <r>
      <t>Przeciwdziałanie alkoholizmowi -</t>
    </r>
    <r>
      <rPr>
        <i/>
        <sz val="10"/>
        <rFont val="Times New Roman CE"/>
        <family val="1"/>
      </rPr>
      <t xml:space="preserve"> remonty placów zabaw</t>
    </r>
  </si>
  <si>
    <r>
      <t xml:space="preserve">Pozostała działalność - </t>
    </r>
    <r>
      <rPr>
        <i/>
        <sz val="10"/>
        <rFont val="Times New Roman CE"/>
        <family val="1"/>
      </rPr>
      <t>usuwanie barier architektonicznych</t>
    </r>
  </si>
  <si>
    <t>Dział  852</t>
  </si>
  <si>
    <t>Malowanie pomieszczeń - RDD Nr 3, remont łazienki RDD Nr 2</t>
  </si>
  <si>
    <t>Ośrodki pomocy społecznej</t>
  </si>
  <si>
    <t>Ośrodki adopcyjno-opiekuńcze</t>
  </si>
  <si>
    <t>Remonty bieżące w mieszkaniach chronionych</t>
  </si>
  <si>
    <t>Remonty bieżące w Ośrodku Adopcyjno-Opiekuńczym</t>
  </si>
  <si>
    <t>Dział  854</t>
  </si>
  <si>
    <r>
      <t>Świetlice szkolne -</t>
    </r>
    <r>
      <rPr>
        <i/>
        <sz val="10"/>
        <rFont val="Times New Roman CE"/>
        <family val="1"/>
      </rPr>
      <t xml:space="preserve"> remonty bieżące</t>
    </r>
  </si>
  <si>
    <r>
      <t>Specjalne ośrodki szkolno-wychowawcze -</t>
    </r>
    <r>
      <rPr>
        <i/>
        <sz val="10"/>
        <rFont val="Times New Roman CE"/>
        <family val="1"/>
      </rPr>
      <t xml:space="preserve"> remonty bieżące</t>
    </r>
  </si>
  <si>
    <t>Poradnie psychologiczno - pedagogiczne</t>
  </si>
  <si>
    <r>
      <t>Placówki wychowania pozaszkolnego-Pałac Młodzieży -</t>
    </r>
    <r>
      <rPr>
        <i/>
        <sz val="10"/>
        <rFont val="Times New Roman CE"/>
        <family val="1"/>
      </rPr>
      <t xml:space="preserve"> remonty bieżące</t>
    </r>
  </si>
  <si>
    <r>
      <t>Internaty i bursy szkolne -</t>
    </r>
    <r>
      <rPr>
        <i/>
        <sz val="10"/>
        <rFont val="Times New Roman CE"/>
        <family val="1"/>
      </rPr>
      <t xml:space="preserve"> wymiana drzwi wejściowych</t>
    </r>
  </si>
  <si>
    <r>
      <t>Szkolne schroniska młodzieżowe -</t>
    </r>
    <r>
      <rPr>
        <i/>
        <sz val="10"/>
        <rFont val="Times New Roman CE"/>
        <family val="1"/>
      </rPr>
      <t>remonty bieżące</t>
    </r>
  </si>
  <si>
    <t>Dział  900</t>
  </si>
  <si>
    <t xml:space="preserve">Remont wiat i słupków autobusowych </t>
  </si>
  <si>
    <t>Remont schroniska dla zwierząt</t>
  </si>
  <si>
    <t xml:space="preserve">Remont i konserwacja  oświetlenia </t>
  </si>
  <si>
    <t>Remonty placów zabaw</t>
  </si>
  <si>
    <t>Dział  921</t>
  </si>
  <si>
    <t>Zakup usług konserwatorskich  dotyczących obiektów zabytkowych</t>
  </si>
  <si>
    <t>4340                      2720</t>
  </si>
  <si>
    <t>KULTURA FIZYCZNA I SPORT</t>
  </si>
  <si>
    <r>
      <t>Remonty w obiektach ZOS -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basen, stadion "Bałtyk", inne obiekty ZOS</t>
    </r>
  </si>
  <si>
    <t>OGÓŁEM</t>
  </si>
  <si>
    <t>Autor dokumentu: Anna Żyła</t>
  </si>
  <si>
    <t>Wprowadził do BIP: Agnieszka Sulewska</t>
  </si>
  <si>
    <t>Data wprowadzenia do BIP: 07.09.2009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</si>
</sst>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9">
    <font>
      <sz val="10"/>
      <name val="Arial CE"/>
      <family val="0"/>
    </font>
    <font>
      <sz val="12"/>
      <name val="Times New Roman CE"/>
      <family val="1"/>
    </font>
    <font>
      <sz val="10"/>
      <name val="MS Sans Serif"/>
      <family val="0"/>
    </font>
    <font>
      <i/>
      <sz val="10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  <font>
      <b/>
      <sz val="11"/>
      <name val="Arial CE"/>
      <family val="0"/>
    </font>
    <font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17" applyFont="1" applyAlignment="1">
      <alignment vertical="center"/>
      <protection/>
    </xf>
    <xf numFmtId="0" fontId="1" fillId="0" borderId="0" xfId="17" applyFont="1" applyAlignment="1">
      <alignment vertical="center" wrapText="1"/>
      <protection/>
    </xf>
    <xf numFmtId="0" fontId="3" fillId="0" borderId="0" xfId="17" applyFont="1" applyAlignment="1">
      <alignment horizontal="center" vertical="center"/>
      <protection/>
    </xf>
    <xf numFmtId="0" fontId="4" fillId="0" borderId="0" xfId="17" applyFont="1" applyAlignment="1">
      <alignment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5" fillId="0" borderId="0" xfId="17" applyFont="1" applyAlignment="1">
      <alignment vertical="center"/>
      <protection/>
    </xf>
    <xf numFmtId="0" fontId="1" fillId="0" borderId="0" xfId="17" applyFont="1" applyAlignment="1">
      <alignment horizontal="centerContinuous" vertical="center"/>
      <protection/>
    </xf>
    <xf numFmtId="0" fontId="6" fillId="0" borderId="0" xfId="17" applyFont="1" applyAlignment="1">
      <alignment horizontal="centerContinuous" vertical="center" wrapText="1"/>
      <protection/>
    </xf>
    <xf numFmtId="0" fontId="6" fillId="0" borderId="0" xfId="17" applyFont="1" applyAlignment="1">
      <alignment horizontal="centerContinuous" vertical="center"/>
      <protection/>
    </xf>
    <xf numFmtId="0" fontId="4" fillId="0" borderId="0" xfId="17" applyFont="1" applyAlignment="1">
      <alignment horizontal="centerContinuous" vertical="center"/>
      <protection/>
    </xf>
    <xf numFmtId="0" fontId="6" fillId="0" borderId="0" xfId="17" applyFont="1" applyAlignment="1">
      <alignment vertical="center"/>
      <protection/>
    </xf>
    <xf numFmtId="0" fontId="7" fillId="0" borderId="0" xfId="17" applyFont="1" applyAlignment="1">
      <alignment vertical="center"/>
      <protection/>
    </xf>
    <xf numFmtId="0" fontId="8" fillId="0" borderId="1" xfId="17" applyFont="1" applyBorder="1" applyAlignment="1">
      <alignment horizontal="center" vertical="center" wrapText="1"/>
      <protection/>
    </xf>
    <xf numFmtId="0" fontId="6" fillId="0" borderId="2" xfId="17" applyFont="1" applyBorder="1" applyAlignment="1">
      <alignment horizontal="center" vertical="center" wrapText="1"/>
      <protection/>
    </xf>
    <xf numFmtId="0" fontId="6" fillId="0" borderId="3" xfId="17" applyFont="1" applyBorder="1" applyAlignment="1">
      <alignment horizontal="center" vertical="center" wrapText="1"/>
      <protection/>
    </xf>
    <xf numFmtId="0" fontId="9" fillId="0" borderId="4" xfId="17" applyFont="1" applyBorder="1" applyAlignment="1">
      <alignment horizontal="center" vertical="center" wrapText="1"/>
      <protection/>
    </xf>
    <xf numFmtId="0" fontId="9" fillId="0" borderId="3" xfId="17" applyFont="1" applyBorder="1" applyAlignment="1">
      <alignment horizontal="center" vertical="center" wrapText="1"/>
      <protection/>
    </xf>
    <xf numFmtId="0" fontId="10" fillId="0" borderId="5" xfId="0" applyFont="1" applyBorder="1" applyAlignment="1">
      <alignment horizontal="center" vertical="center" wrapText="1"/>
    </xf>
    <xf numFmtId="0" fontId="11" fillId="0" borderId="6" xfId="17" applyFont="1" applyBorder="1" applyAlignment="1">
      <alignment horizontal="center" vertical="center" wrapText="1"/>
      <protection/>
    </xf>
    <xf numFmtId="0" fontId="11" fillId="0" borderId="7" xfId="17" applyFont="1" applyBorder="1" applyAlignment="1">
      <alignment horizontal="center" vertical="center" wrapText="1"/>
      <protection/>
    </xf>
    <xf numFmtId="0" fontId="11" fillId="0" borderId="8" xfId="17" applyFont="1" applyBorder="1" applyAlignment="1">
      <alignment horizontal="center" vertical="center" wrapText="1"/>
      <protection/>
    </xf>
    <xf numFmtId="0" fontId="11" fillId="0" borderId="9" xfId="17" applyFont="1" applyBorder="1" applyAlignment="1">
      <alignment horizontal="center" vertical="center" wrapText="1"/>
      <protection/>
    </xf>
    <xf numFmtId="0" fontId="11" fillId="0" borderId="10" xfId="17" applyFont="1" applyBorder="1" applyAlignment="1">
      <alignment horizontal="center" vertical="center" wrapText="1"/>
      <protection/>
    </xf>
    <xf numFmtId="0" fontId="11" fillId="0" borderId="0" xfId="17" applyFont="1" applyAlignment="1">
      <alignment vertical="center"/>
      <protection/>
    </xf>
    <xf numFmtId="0" fontId="12" fillId="0" borderId="11" xfId="17" applyFont="1" applyBorder="1" applyAlignment="1">
      <alignment horizontal="center" vertical="center" wrapText="1"/>
      <protection/>
    </xf>
    <xf numFmtId="0" fontId="13" fillId="0" borderId="12" xfId="17" applyFont="1" applyBorder="1" applyAlignment="1">
      <alignment vertical="center" wrapText="1"/>
      <protection/>
    </xf>
    <xf numFmtId="0" fontId="12" fillId="0" borderId="13" xfId="17" applyFont="1" applyBorder="1" applyAlignment="1">
      <alignment horizontal="left" vertical="center" wrapText="1"/>
      <protection/>
    </xf>
    <xf numFmtId="3" fontId="13" fillId="0" borderId="13" xfId="17" applyNumberFormat="1" applyFont="1" applyBorder="1" applyAlignment="1">
      <alignment horizontal="right" vertical="center" wrapText="1"/>
      <protection/>
    </xf>
    <xf numFmtId="164" fontId="14" fillId="0" borderId="14" xfId="17" applyNumberFormat="1" applyFont="1" applyBorder="1" applyAlignment="1">
      <alignment horizontal="right" vertical="center"/>
      <protection/>
    </xf>
    <xf numFmtId="0" fontId="4" fillId="0" borderId="15" xfId="17" applyFont="1" applyBorder="1" applyAlignment="1">
      <alignment horizontal="center" vertical="center" wrapText="1"/>
      <protection/>
    </xf>
    <xf numFmtId="0" fontId="4" fillId="0" borderId="16" xfId="17" applyFont="1" applyBorder="1" applyAlignment="1">
      <alignment horizontal="left" vertical="center" wrapText="1"/>
      <protection/>
    </xf>
    <xf numFmtId="0" fontId="4" fillId="0" borderId="17" xfId="17" applyFont="1" applyBorder="1" applyAlignment="1">
      <alignment horizontal="center" vertical="center" wrapText="1"/>
      <protection/>
    </xf>
    <xf numFmtId="3" fontId="4" fillId="0" borderId="18" xfId="17" applyNumberFormat="1" applyFont="1" applyBorder="1" applyAlignment="1">
      <alignment horizontal="right" vertical="center" wrapText="1"/>
      <protection/>
    </xf>
    <xf numFmtId="164" fontId="11" fillId="0" borderId="19" xfId="17" applyNumberFormat="1" applyFont="1" applyBorder="1" applyAlignment="1">
      <alignment horizontal="right" vertical="center"/>
      <protection/>
    </xf>
    <xf numFmtId="0" fontId="12" fillId="0" borderId="11" xfId="17" applyFont="1" applyBorder="1" applyAlignment="1">
      <alignment horizontal="center" vertical="center"/>
      <protection/>
    </xf>
    <xf numFmtId="3" fontId="13" fillId="0" borderId="13" xfId="17" applyNumberFormat="1" applyFont="1" applyBorder="1" applyAlignment="1">
      <alignment horizontal="right" vertical="center"/>
      <protection/>
    </xf>
    <xf numFmtId="0" fontId="12" fillId="0" borderId="0" xfId="17" applyFont="1" applyAlignment="1">
      <alignment vertical="center"/>
      <protection/>
    </xf>
    <xf numFmtId="0" fontId="4" fillId="0" borderId="15" xfId="17" applyFont="1" applyBorder="1" applyAlignment="1">
      <alignment horizontal="center" vertical="center"/>
      <protection/>
    </xf>
    <xf numFmtId="3" fontId="4" fillId="0" borderId="18" xfId="17" applyNumberFormat="1" applyFont="1" applyBorder="1" applyAlignment="1">
      <alignment horizontal="right" vertical="center"/>
      <protection/>
    </xf>
    <xf numFmtId="3" fontId="12" fillId="0" borderId="13" xfId="17" applyNumberFormat="1" applyFont="1" applyBorder="1" applyAlignment="1">
      <alignment horizontal="right" vertical="center" wrapText="1"/>
      <protection/>
    </xf>
    <xf numFmtId="0" fontId="15" fillId="0" borderId="16" xfId="17" applyFont="1" applyBorder="1" applyAlignment="1">
      <alignment horizontal="left" vertical="center" wrapText="1"/>
      <protection/>
    </xf>
    <xf numFmtId="0" fontId="12" fillId="0" borderId="13" xfId="17" applyFont="1" applyBorder="1" applyAlignment="1">
      <alignment vertical="center" wrapText="1"/>
      <protection/>
    </xf>
    <xf numFmtId="3" fontId="13" fillId="0" borderId="13" xfId="17" applyNumberFormat="1" applyFont="1" applyBorder="1" applyAlignment="1">
      <alignment vertical="center"/>
      <protection/>
    </xf>
    <xf numFmtId="0" fontId="12" fillId="0" borderId="0" xfId="17" applyFont="1" applyBorder="1" applyAlignment="1">
      <alignment vertical="center"/>
      <protection/>
    </xf>
    <xf numFmtId="0" fontId="4" fillId="0" borderId="20" xfId="17" applyFont="1" applyBorder="1" applyAlignment="1">
      <alignment horizontal="center" vertical="center"/>
      <protection/>
    </xf>
    <xf numFmtId="0" fontId="4" fillId="0" borderId="21" xfId="17" applyFont="1" applyBorder="1" applyAlignment="1">
      <alignment vertical="center" wrapText="1"/>
      <protection/>
    </xf>
    <xf numFmtId="3" fontId="4" fillId="0" borderId="22" xfId="17" applyNumberFormat="1" applyFont="1" applyBorder="1" applyAlignment="1">
      <alignment vertical="center"/>
      <protection/>
    </xf>
    <xf numFmtId="0" fontId="4" fillId="0" borderId="0" xfId="17" applyFont="1" applyBorder="1" applyAlignment="1">
      <alignment vertical="center"/>
      <protection/>
    </xf>
    <xf numFmtId="0" fontId="12" fillId="0" borderId="23" xfId="17" applyFont="1" applyBorder="1" applyAlignment="1">
      <alignment horizontal="center" vertical="center"/>
      <protection/>
    </xf>
    <xf numFmtId="0" fontId="12" fillId="0" borderId="24" xfId="17" applyFont="1" applyBorder="1" applyAlignment="1">
      <alignment vertical="center" wrapText="1"/>
      <protection/>
    </xf>
    <xf numFmtId="0" fontId="12" fillId="0" borderId="25" xfId="17" applyFont="1" applyBorder="1" applyAlignment="1">
      <alignment vertical="center" wrapText="1"/>
      <protection/>
    </xf>
    <xf numFmtId="3" fontId="12" fillId="0" borderId="13" xfId="17" applyNumberFormat="1" applyFont="1" applyBorder="1" applyAlignment="1">
      <alignment vertical="center"/>
      <protection/>
    </xf>
    <xf numFmtId="3" fontId="12" fillId="0" borderId="26" xfId="17" applyNumberFormat="1" applyFont="1" applyBorder="1" applyAlignment="1">
      <alignment vertical="center"/>
      <protection/>
    </xf>
    <xf numFmtId="0" fontId="4" fillId="0" borderId="20" xfId="17" applyFont="1" applyBorder="1" applyAlignment="1">
      <alignment horizontal="center" vertical="center"/>
      <protection/>
    </xf>
    <xf numFmtId="0" fontId="4" fillId="0" borderId="27" xfId="17" applyFont="1" applyBorder="1" applyAlignment="1">
      <alignment vertical="center" wrapText="1"/>
      <protection/>
    </xf>
    <xf numFmtId="3" fontId="4" fillId="0" borderId="28" xfId="17" applyNumberFormat="1" applyFont="1" applyBorder="1" applyAlignment="1">
      <alignment vertical="center"/>
      <protection/>
    </xf>
    <xf numFmtId="0" fontId="4" fillId="0" borderId="16" xfId="17" applyFont="1" applyBorder="1" applyAlignment="1">
      <alignment vertical="center" wrapText="1"/>
      <protection/>
    </xf>
    <xf numFmtId="3" fontId="4" fillId="0" borderId="18" xfId="17" applyNumberFormat="1" applyFont="1" applyBorder="1" applyAlignment="1">
      <alignment vertical="center"/>
      <protection/>
    </xf>
    <xf numFmtId="164" fontId="13" fillId="0" borderId="14" xfId="17" applyNumberFormat="1" applyFont="1" applyBorder="1" applyAlignment="1">
      <alignment horizontal="right" vertical="center"/>
      <protection/>
    </xf>
    <xf numFmtId="0" fontId="4" fillId="0" borderId="29" xfId="17" applyFont="1" applyBorder="1" applyAlignment="1">
      <alignment horizontal="center" vertical="center"/>
      <protection/>
    </xf>
    <xf numFmtId="0" fontId="4" fillId="0" borderId="30" xfId="17" applyFont="1" applyBorder="1" applyAlignment="1">
      <alignment vertical="center" wrapText="1"/>
      <protection/>
    </xf>
    <xf numFmtId="3" fontId="4" fillId="0" borderId="31" xfId="17" applyNumberFormat="1" applyFont="1" applyBorder="1" applyAlignment="1">
      <alignment vertical="center"/>
      <protection/>
    </xf>
    <xf numFmtId="0" fontId="4" fillId="0" borderId="32" xfId="17" applyFont="1" applyBorder="1" applyAlignment="1">
      <alignment horizontal="center" vertical="center" wrapText="1"/>
      <protection/>
    </xf>
    <xf numFmtId="164" fontId="11" fillId="0" borderId="33" xfId="17" applyNumberFormat="1" applyFont="1" applyBorder="1" applyAlignment="1">
      <alignment horizontal="right" vertical="center"/>
      <protection/>
    </xf>
    <xf numFmtId="0" fontId="4" fillId="0" borderId="34" xfId="17" applyFont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4" fillId="0" borderId="35" xfId="17" applyFont="1" applyBorder="1" applyAlignment="1">
      <alignment horizontal="center" vertical="center"/>
      <protection/>
    </xf>
    <xf numFmtId="0" fontId="4" fillId="0" borderId="36" xfId="17" applyFont="1" applyBorder="1" applyAlignment="1">
      <alignment vertical="center" wrapText="1"/>
      <protection/>
    </xf>
    <xf numFmtId="0" fontId="4" fillId="0" borderId="37" xfId="17" applyFont="1" applyBorder="1" applyAlignment="1">
      <alignment horizontal="center" vertical="center" wrapText="1"/>
      <protection/>
    </xf>
    <xf numFmtId="3" fontId="4" fillId="0" borderId="38" xfId="17" applyNumberFormat="1" applyFont="1" applyBorder="1" applyAlignment="1">
      <alignment vertical="center"/>
      <protection/>
    </xf>
    <xf numFmtId="164" fontId="11" fillId="0" borderId="39" xfId="17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2" fillId="0" borderId="40" xfId="17" applyFont="1" applyBorder="1" applyAlignment="1">
      <alignment horizontal="center" vertical="center"/>
      <protection/>
    </xf>
    <xf numFmtId="0" fontId="13" fillId="0" borderId="41" xfId="17" applyFont="1" applyBorder="1" applyAlignment="1">
      <alignment vertical="center" wrapText="1"/>
      <protection/>
    </xf>
    <xf numFmtId="0" fontId="12" fillId="0" borderId="42" xfId="17" applyFont="1" applyBorder="1" applyAlignment="1">
      <alignment vertical="center" wrapText="1"/>
      <protection/>
    </xf>
    <xf numFmtId="3" fontId="13" fillId="0" borderId="42" xfId="17" applyNumberFormat="1" applyFont="1" applyBorder="1" applyAlignment="1">
      <alignment vertical="center"/>
      <protection/>
    </xf>
    <xf numFmtId="164" fontId="14" fillId="0" borderId="43" xfId="17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4" fillId="0" borderId="44" xfId="17" applyFont="1" applyBorder="1" applyAlignment="1">
      <alignment horizontal="center" vertical="center"/>
      <protection/>
    </xf>
    <xf numFmtId="0" fontId="4" fillId="0" borderId="45" xfId="17" applyFont="1" applyBorder="1" applyAlignment="1">
      <alignment vertical="center" wrapText="1"/>
      <protection/>
    </xf>
    <xf numFmtId="3" fontId="4" fillId="0" borderId="42" xfId="17" applyNumberFormat="1" applyFont="1" applyBorder="1" applyAlignment="1">
      <alignment vertical="center"/>
      <protection/>
    </xf>
    <xf numFmtId="0" fontId="4" fillId="0" borderId="0" xfId="17" applyFont="1" applyBorder="1" applyAlignment="1">
      <alignment vertical="center"/>
      <protection/>
    </xf>
    <xf numFmtId="0" fontId="4" fillId="0" borderId="27" xfId="17" applyFont="1" applyBorder="1" applyAlignment="1">
      <alignment horizontal="center" vertical="center" wrapText="1"/>
      <protection/>
    </xf>
    <xf numFmtId="0" fontId="7" fillId="0" borderId="0" xfId="17" applyFont="1" applyBorder="1" applyAlignment="1">
      <alignment vertical="center"/>
      <protection/>
    </xf>
    <xf numFmtId="0" fontId="7" fillId="0" borderId="0" xfId="17" applyFont="1" applyAlignment="1">
      <alignment vertical="center"/>
      <protection/>
    </xf>
    <xf numFmtId="0" fontId="4" fillId="0" borderId="37" xfId="17" applyFont="1" applyBorder="1" applyAlignment="1">
      <alignment vertical="center" wrapText="1"/>
      <protection/>
    </xf>
    <xf numFmtId="3" fontId="4" fillId="0" borderId="46" xfId="17" applyNumberFormat="1" applyFont="1" applyBorder="1" applyAlignment="1">
      <alignment vertical="center"/>
      <protection/>
    </xf>
    <xf numFmtId="0" fontId="6" fillId="0" borderId="11" xfId="17" applyFont="1" applyBorder="1" applyAlignment="1">
      <alignment horizontal="center" vertical="center"/>
      <protection/>
    </xf>
    <xf numFmtId="0" fontId="6" fillId="0" borderId="12" xfId="17" applyFont="1" applyBorder="1" applyAlignment="1">
      <alignment vertical="center" wrapText="1"/>
      <protection/>
    </xf>
    <xf numFmtId="0" fontId="6" fillId="0" borderId="13" xfId="17" applyFont="1" applyBorder="1" applyAlignment="1">
      <alignment vertical="center" wrapText="1"/>
      <protection/>
    </xf>
    <xf numFmtId="3" fontId="6" fillId="0" borderId="13" xfId="17" applyNumberFormat="1" applyFont="1" applyBorder="1" applyAlignment="1">
      <alignment vertical="center"/>
      <protection/>
    </xf>
    <xf numFmtId="0" fontId="6" fillId="0" borderId="0" xfId="17" applyFont="1" applyBorder="1" applyAlignment="1">
      <alignment vertical="center"/>
      <protection/>
    </xf>
    <xf numFmtId="0" fontId="6" fillId="0" borderId="0" xfId="17" applyFont="1" applyAlignment="1">
      <alignment vertical="center"/>
      <protection/>
    </xf>
    <xf numFmtId="3" fontId="1" fillId="0" borderId="0" xfId="17" applyNumberFormat="1" applyFont="1" applyAlignment="1">
      <alignment vertical="center"/>
      <protection/>
    </xf>
    <xf numFmtId="1" fontId="17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5"/>
  <sheetViews>
    <sheetView tabSelected="1" workbookViewId="0" topLeftCell="A52">
      <selection activeCell="A63" sqref="A63:A65"/>
    </sheetView>
  </sheetViews>
  <sheetFormatPr defaultColWidth="9.00390625" defaultRowHeight="12.75"/>
  <cols>
    <col min="1" max="1" width="7.25390625" style="1" customWidth="1"/>
    <col min="2" max="2" width="37.25390625" style="2" customWidth="1"/>
    <col min="3" max="3" width="5.625" style="2" customWidth="1"/>
    <col min="4" max="4" width="11.00390625" style="1" customWidth="1"/>
    <col min="5" max="5" width="10.875" style="1" customWidth="1"/>
    <col min="6" max="6" width="10.75390625" style="1" customWidth="1"/>
    <col min="7" max="7" width="6.75390625" style="1" customWidth="1"/>
    <col min="8" max="236" width="10.00390625" style="1" customWidth="1"/>
    <col min="237" max="16384" width="10.00390625" style="4" customWidth="1"/>
  </cols>
  <sheetData>
    <row r="1" ht="15.75">
      <c r="F1" s="3" t="s">
        <v>0</v>
      </c>
    </row>
    <row r="2" spans="1:6" s="8" customFormat="1" ht="21" customHeight="1">
      <c r="A2" s="5" t="s">
        <v>1</v>
      </c>
      <c r="B2" s="6"/>
      <c r="C2" s="6"/>
      <c r="D2" s="7"/>
      <c r="E2" s="7"/>
      <c r="F2" s="7"/>
    </row>
    <row r="3" spans="1:236" s="14" customFormat="1" ht="15.75" customHeight="1">
      <c r="A3" s="9" t="s">
        <v>2</v>
      </c>
      <c r="B3" s="10"/>
      <c r="C3" s="10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</row>
    <row r="4" spans="1:236" s="14" customFormat="1" ht="15.75" customHeight="1" thickBot="1">
      <c r="A4" s="9"/>
      <c r="B4" s="10"/>
      <c r="C4" s="10"/>
      <c r="D4" s="11"/>
      <c r="E4" s="11"/>
      <c r="F4" s="12" t="s">
        <v>3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</row>
    <row r="5" spans="1:7" ht="47.25" customHeight="1" thickTop="1">
      <c r="A5" s="15" t="s">
        <v>4</v>
      </c>
      <c r="B5" s="16" t="s">
        <v>5</v>
      </c>
      <c r="C5" s="17" t="s">
        <v>6</v>
      </c>
      <c r="D5" s="18" t="s">
        <v>7</v>
      </c>
      <c r="E5" s="19" t="s">
        <v>8</v>
      </c>
      <c r="F5" s="19" t="s">
        <v>9</v>
      </c>
      <c r="G5" s="20" t="s">
        <v>10</v>
      </c>
    </row>
    <row r="6" spans="1:7" s="26" customFormat="1" ht="12.75" customHeight="1" thickBot="1">
      <c r="A6" s="21">
        <v>1</v>
      </c>
      <c r="B6" s="22">
        <v>2</v>
      </c>
      <c r="C6" s="23">
        <v>3</v>
      </c>
      <c r="D6" s="24">
        <v>4</v>
      </c>
      <c r="E6" s="24">
        <v>5</v>
      </c>
      <c r="F6" s="23">
        <v>6</v>
      </c>
      <c r="G6" s="25">
        <v>7</v>
      </c>
    </row>
    <row r="7" spans="1:7" s="26" customFormat="1" ht="19.5" customHeight="1" thickBot="1" thickTop="1">
      <c r="A7" s="27"/>
      <c r="B7" s="28" t="s">
        <v>11</v>
      </c>
      <c r="C7" s="29"/>
      <c r="D7" s="30">
        <f>D8</f>
        <v>25000</v>
      </c>
      <c r="E7" s="30">
        <f>E8</f>
        <v>25000</v>
      </c>
      <c r="F7" s="30">
        <f>F8</f>
        <v>799</v>
      </c>
      <c r="G7" s="31">
        <f aca="true" t="shared" si="0" ref="G7:G14">F7/E7*100</f>
        <v>3.196</v>
      </c>
    </row>
    <row r="8" spans="1:7" s="26" customFormat="1" ht="29.25" customHeight="1" thickBot="1" thickTop="1">
      <c r="A8" s="32">
        <v>50095</v>
      </c>
      <c r="B8" s="33" t="s">
        <v>12</v>
      </c>
      <c r="C8" s="34">
        <v>4270</v>
      </c>
      <c r="D8" s="35">
        <v>25000</v>
      </c>
      <c r="E8" s="35">
        <v>25000</v>
      </c>
      <c r="F8" s="35">
        <v>799</v>
      </c>
      <c r="G8" s="36">
        <f t="shared" si="0"/>
        <v>3.196</v>
      </c>
    </row>
    <row r="9" spans="1:7" s="39" customFormat="1" ht="16.5" thickBot="1" thickTop="1">
      <c r="A9" s="37"/>
      <c r="B9" s="28" t="s">
        <v>13</v>
      </c>
      <c r="C9" s="29"/>
      <c r="D9" s="38">
        <f>SUM(D10:D14)</f>
        <v>2305700</v>
      </c>
      <c r="E9" s="38">
        <f>SUM(E10:E14)</f>
        <v>3025600</v>
      </c>
      <c r="F9" s="38">
        <f>SUM(F10:F14)</f>
        <v>944298</v>
      </c>
      <c r="G9" s="31">
        <f t="shared" si="0"/>
        <v>31.210272342675832</v>
      </c>
    </row>
    <row r="10" spans="1:7" s="39" customFormat="1" ht="18.75" customHeight="1" thickTop="1">
      <c r="A10" s="40">
        <v>60015</v>
      </c>
      <c r="B10" s="33" t="s">
        <v>14</v>
      </c>
      <c r="C10" s="34">
        <v>4270</v>
      </c>
      <c r="D10" s="41">
        <v>670000</v>
      </c>
      <c r="E10" s="41">
        <v>666500</v>
      </c>
      <c r="F10" s="41">
        <v>388219</v>
      </c>
      <c r="G10" s="36">
        <f t="shared" si="0"/>
        <v>58.24741185296324</v>
      </c>
    </row>
    <row r="11" spans="1:7" s="26" customFormat="1" ht="15" customHeight="1">
      <c r="A11" s="40">
        <v>60016</v>
      </c>
      <c r="B11" s="33" t="s">
        <v>15</v>
      </c>
      <c r="C11" s="34">
        <v>4270</v>
      </c>
      <c r="D11" s="41">
        <v>720000</v>
      </c>
      <c r="E11" s="41">
        <v>660700</v>
      </c>
      <c r="F11" s="41">
        <v>238168</v>
      </c>
      <c r="G11" s="36">
        <f t="shared" si="0"/>
        <v>36.04782806114727</v>
      </c>
    </row>
    <row r="12" spans="1:7" s="26" customFormat="1" ht="15" customHeight="1">
      <c r="A12" s="40">
        <v>60017</v>
      </c>
      <c r="B12" s="33" t="s">
        <v>16</v>
      </c>
      <c r="C12" s="34">
        <v>4270</v>
      </c>
      <c r="D12" s="41">
        <v>862700</v>
      </c>
      <c r="E12" s="41">
        <v>1645400</v>
      </c>
      <c r="F12" s="41">
        <v>310184</v>
      </c>
      <c r="G12" s="36">
        <f t="shared" si="0"/>
        <v>18.85158624042786</v>
      </c>
    </row>
    <row r="13" spans="1:7" s="26" customFormat="1" ht="12.75" hidden="1">
      <c r="A13" s="40">
        <v>60095</v>
      </c>
      <c r="B13" s="33" t="s">
        <v>17</v>
      </c>
      <c r="C13" s="34">
        <v>4270</v>
      </c>
      <c r="D13" s="41">
        <v>0</v>
      </c>
      <c r="E13" s="41">
        <v>0</v>
      </c>
      <c r="F13" s="41">
        <v>0</v>
      </c>
      <c r="G13" s="36" t="e">
        <f t="shared" si="0"/>
        <v>#DIV/0!</v>
      </c>
    </row>
    <row r="14" spans="1:7" s="26" customFormat="1" ht="26.25" thickBot="1">
      <c r="A14" s="40">
        <v>60095</v>
      </c>
      <c r="B14" s="33" t="s">
        <v>18</v>
      </c>
      <c r="C14" s="34">
        <v>4270</v>
      </c>
      <c r="D14" s="41">
        <v>53000</v>
      </c>
      <c r="E14" s="41">
        <v>53000</v>
      </c>
      <c r="F14" s="41">
        <v>7727</v>
      </c>
      <c r="G14" s="36">
        <f t="shared" si="0"/>
        <v>14.579245283018869</v>
      </c>
    </row>
    <row r="15" spans="1:7" s="26" customFormat="1" ht="19.5" customHeight="1" hidden="1">
      <c r="A15" s="27"/>
      <c r="B15" s="28" t="s">
        <v>19</v>
      </c>
      <c r="C15" s="29"/>
      <c r="D15" s="42"/>
      <c r="E15" s="30">
        <f>E16</f>
        <v>0</v>
      </c>
      <c r="F15" s="30">
        <f>F16</f>
        <v>0</v>
      </c>
      <c r="G15" s="31" t="e">
        <f>F15/E15*100</f>
        <v>#DIV/0!</v>
      </c>
    </row>
    <row r="16" spans="1:7" s="26" customFormat="1" ht="27" customHeight="1" hidden="1">
      <c r="A16" s="32">
        <v>70095</v>
      </c>
      <c r="B16" s="43"/>
      <c r="C16" s="34">
        <v>4270</v>
      </c>
      <c r="D16" s="35"/>
      <c r="E16" s="35">
        <v>0</v>
      </c>
      <c r="F16" s="35">
        <v>0</v>
      </c>
      <c r="G16" s="36" t="e">
        <f>F16/E16*100</f>
        <v>#DIV/0!</v>
      </c>
    </row>
    <row r="17" spans="1:20" s="39" customFormat="1" ht="16.5" thickBot="1" thickTop="1">
      <c r="A17" s="37"/>
      <c r="B17" s="28" t="s">
        <v>20</v>
      </c>
      <c r="C17" s="44"/>
      <c r="D17" s="45">
        <f>D18</f>
        <v>776000</v>
      </c>
      <c r="E17" s="45">
        <f>E18</f>
        <v>776000</v>
      </c>
      <c r="F17" s="45">
        <f>F18</f>
        <v>113817</v>
      </c>
      <c r="G17" s="31">
        <f>F17/E17*100</f>
        <v>14.667139175257732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36" ht="55.5" customHeight="1" thickBot="1" thickTop="1">
      <c r="A18" s="47">
        <v>75023</v>
      </c>
      <c r="B18" s="48" t="s">
        <v>21</v>
      </c>
      <c r="C18" s="34">
        <v>4270</v>
      </c>
      <c r="D18" s="49">
        <v>776000</v>
      </c>
      <c r="E18" s="49">
        <v>776000</v>
      </c>
      <c r="F18" s="49">
        <v>113817</v>
      </c>
      <c r="G18" s="36">
        <f>F18/E18*100</f>
        <v>14.667139175257732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</row>
    <row r="19" spans="1:7" s="39" customFormat="1" ht="15.75" hidden="1" thickBot="1" thickTop="1">
      <c r="A19" s="51">
        <v>851</v>
      </c>
      <c r="B19" s="52" t="s">
        <v>22</v>
      </c>
      <c r="C19" s="53"/>
      <c r="D19" s="54">
        <f>SUM(D20)</f>
        <v>0</v>
      </c>
      <c r="E19" s="54">
        <f>SUM(E20)</f>
        <v>0</v>
      </c>
      <c r="F19" s="54">
        <f>SUM(F20)</f>
        <v>0</v>
      </c>
      <c r="G19" s="55">
        <f>SUM(G20)</f>
        <v>0</v>
      </c>
    </row>
    <row r="20" spans="1:236" ht="13.5" hidden="1" thickBot="1">
      <c r="A20" s="56">
        <v>85158</v>
      </c>
      <c r="B20" s="48" t="s">
        <v>23</v>
      </c>
      <c r="C20" s="57"/>
      <c r="D20" s="49">
        <v>0</v>
      </c>
      <c r="E20" s="49">
        <v>0</v>
      </c>
      <c r="F20" s="49">
        <v>0</v>
      </c>
      <c r="G20" s="58"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</row>
    <row r="21" spans="1:236" ht="16.5" thickBot="1" thickTop="1">
      <c r="A21" s="37"/>
      <c r="B21" s="28" t="s">
        <v>24</v>
      </c>
      <c r="C21" s="44"/>
      <c r="D21" s="54">
        <f>SUM(D22)</f>
        <v>40000</v>
      </c>
      <c r="E21" s="54">
        <f>SUM(E22)</f>
        <v>166700</v>
      </c>
      <c r="F21" s="54">
        <f>SUM(F22)</f>
        <v>145114</v>
      </c>
      <c r="G21" s="31">
        <f aca="true" t="shared" si="1" ref="G21:G35">F21/E21*100</f>
        <v>87.0509898020396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</row>
    <row r="22" spans="1:236" ht="29.25" customHeight="1" thickBot="1" thickTop="1">
      <c r="A22" s="32" t="s">
        <v>25</v>
      </c>
      <c r="B22" s="59" t="s">
        <v>26</v>
      </c>
      <c r="C22" s="34">
        <v>4270</v>
      </c>
      <c r="D22" s="60">
        <v>40000</v>
      </c>
      <c r="E22" s="60">
        <f>160000+6700</f>
        <v>166700</v>
      </c>
      <c r="F22" s="60">
        <v>145114</v>
      </c>
      <c r="G22" s="36">
        <f t="shared" si="1"/>
        <v>87.0509898020396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</row>
    <row r="23" spans="1:236" ht="16.5" thickBot="1" thickTop="1">
      <c r="A23" s="37"/>
      <c r="B23" s="28" t="s">
        <v>27</v>
      </c>
      <c r="C23" s="44"/>
      <c r="D23" s="45">
        <f>SUM(D24:D35)</f>
        <v>457800</v>
      </c>
      <c r="E23" s="45">
        <f>SUM(E24:E35)</f>
        <v>492700</v>
      </c>
      <c r="F23" s="45">
        <f>SUM(F24:F35)</f>
        <v>244235</v>
      </c>
      <c r="G23" s="61">
        <f t="shared" si="1"/>
        <v>49.57073269738178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</row>
    <row r="24" spans="1:236" ht="15" customHeight="1" thickTop="1">
      <c r="A24" s="62">
        <v>80101</v>
      </c>
      <c r="B24" s="63" t="s">
        <v>28</v>
      </c>
      <c r="C24" s="34">
        <v>4270</v>
      </c>
      <c r="D24" s="64">
        <v>76600</v>
      </c>
      <c r="E24" s="64">
        <v>93400</v>
      </c>
      <c r="F24" s="64">
        <v>35691</v>
      </c>
      <c r="G24" s="36">
        <f t="shared" si="1"/>
        <v>38.21306209850107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</row>
    <row r="25" spans="1:236" ht="15" customHeight="1">
      <c r="A25" s="40">
        <v>80102</v>
      </c>
      <c r="B25" s="59" t="s">
        <v>29</v>
      </c>
      <c r="C25" s="34">
        <v>4270</v>
      </c>
      <c r="D25" s="60">
        <v>3800</v>
      </c>
      <c r="E25" s="60">
        <v>3800</v>
      </c>
      <c r="F25" s="60">
        <v>879</v>
      </c>
      <c r="G25" s="36">
        <f t="shared" si="1"/>
        <v>23.13157894736842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</row>
    <row r="26" spans="1:236" ht="15" customHeight="1">
      <c r="A26" s="40">
        <v>80105</v>
      </c>
      <c r="B26" s="59" t="s">
        <v>30</v>
      </c>
      <c r="C26" s="34">
        <v>4270</v>
      </c>
      <c r="D26" s="60">
        <v>2000</v>
      </c>
      <c r="E26" s="60">
        <v>2000</v>
      </c>
      <c r="F26" s="60">
        <v>0</v>
      </c>
      <c r="G26" s="36">
        <f t="shared" si="1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</row>
    <row r="27" spans="1:236" ht="15" customHeight="1">
      <c r="A27" s="40">
        <v>80110</v>
      </c>
      <c r="B27" s="59" t="s">
        <v>31</v>
      </c>
      <c r="C27" s="34">
        <v>4270</v>
      </c>
      <c r="D27" s="60">
        <v>50300</v>
      </c>
      <c r="E27" s="60">
        <v>61400</v>
      </c>
      <c r="F27" s="60">
        <v>20983</v>
      </c>
      <c r="G27" s="36">
        <f t="shared" si="1"/>
        <v>34.174267100977204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</row>
    <row r="28" spans="1:236" ht="15" customHeight="1">
      <c r="A28" s="40">
        <v>80111</v>
      </c>
      <c r="B28" s="59" t="s">
        <v>32</v>
      </c>
      <c r="C28" s="34">
        <v>4270</v>
      </c>
      <c r="D28" s="60">
        <v>4200</v>
      </c>
      <c r="E28" s="60">
        <v>4200</v>
      </c>
      <c r="F28" s="60">
        <v>1519</v>
      </c>
      <c r="G28" s="36">
        <f t="shared" si="1"/>
        <v>36.16666666666667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</row>
    <row r="29" spans="1:236" ht="26.25" customHeight="1">
      <c r="A29" s="40">
        <v>80114</v>
      </c>
      <c r="B29" s="59" t="s">
        <v>33</v>
      </c>
      <c r="C29" s="34">
        <v>4270</v>
      </c>
      <c r="D29" s="60">
        <v>200000</v>
      </c>
      <c r="E29" s="60">
        <v>200000</v>
      </c>
      <c r="F29" s="60">
        <v>133190</v>
      </c>
      <c r="G29" s="36">
        <f t="shared" si="1"/>
        <v>66.595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</row>
    <row r="30" spans="1:236" ht="15" customHeight="1">
      <c r="A30" s="40">
        <v>80120</v>
      </c>
      <c r="B30" s="59" t="s">
        <v>34</v>
      </c>
      <c r="C30" s="34">
        <v>4270</v>
      </c>
      <c r="D30" s="60">
        <v>36000</v>
      </c>
      <c r="E30" s="60">
        <v>36000</v>
      </c>
      <c r="F30" s="60">
        <v>18196</v>
      </c>
      <c r="G30" s="36">
        <f t="shared" si="1"/>
        <v>50.544444444444444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</row>
    <row r="31" spans="1:236" ht="15" customHeight="1">
      <c r="A31" s="40">
        <v>80123</v>
      </c>
      <c r="B31" s="59" t="s">
        <v>35</v>
      </c>
      <c r="C31" s="34">
        <v>4270</v>
      </c>
      <c r="D31" s="60">
        <v>4500</v>
      </c>
      <c r="E31" s="60">
        <v>4500</v>
      </c>
      <c r="F31" s="60">
        <v>2474</v>
      </c>
      <c r="G31" s="36">
        <f t="shared" si="1"/>
        <v>54.97777777777778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</row>
    <row r="32" spans="1:236" ht="15" customHeight="1">
      <c r="A32" s="40">
        <v>80130</v>
      </c>
      <c r="B32" s="59" t="s">
        <v>36</v>
      </c>
      <c r="C32" s="34">
        <v>4270</v>
      </c>
      <c r="D32" s="60">
        <v>46000</v>
      </c>
      <c r="E32" s="60">
        <v>46000</v>
      </c>
      <c r="F32" s="60">
        <v>22742</v>
      </c>
      <c r="G32" s="36">
        <f t="shared" si="1"/>
        <v>49.439130434782605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</row>
    <row r="33" spans="1:236" ht="15" customHeight="1">
      <c r="A33" s="40">
        <v>80134</v>
      </c>
      <c r="B33" s="59" t="s">
        <v>37</v>
      </c>
      <c r="C33" s="34">
        <v>4270</v>
      </c>
      <c r="D33" s="60">
        <v>1400</v>
      </c>
      <c r="E33" s="60">
        <v>1400</v>
      </c>
      <c r="F33" s="60">
        <v>425</v>
      </c>
      <c r="G33" s="36">
        <f t="shared" si="1"/>
        <v>30.357142857142854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</row>
    <row r="34" spans="1:236" ht="12.75">
      <c r="A34" s="40">
        <v>80140</v>
      </c>
      <c r="B34" s="59" t="s">
        <v>38</v>
      </c>
      <c r="C34" s="34">
        <v>4270</v>
      </c>
      <c r="D34" s="60">
        <v>10000</v>
      </c>
      <c r="E34" s="60">
        <v>10000</v>
      </c>
      <c r="F34" s="60">
        <v>6636</v>
      </c>
      <c r="G34" s="36">
        <f t="shared" si="1"/>
        <v>66.36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</row>
    <row r="35" spans="1:236" ht="18.75" customHeight="1" thickBot="1">
      <c r="A35" s="40">
        <v>80195</v>
      </c>
      <c r="B35" s="59" t="s">
        <v>39</v>
      </c>
      <c r="C35" s="34">
        <v>4270</v>
      </c>
      <c r="D35" s="60">
        <v>23000</v>
      </c>
      <c r="E35" s="60">
        <v>30000</v>
      </c>
      <c r="F35" s="60">
        <v>1500</v>
      </c>
      <c r="G35" s="36">
        <f t="shared" si="1"/>
        <v>5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</row>
    <row r="36" spans="1:20" s="39" customFormat="1" ht="16.5" thickBot="1" thickTop="1">
      <c r="A36" s="37"/>
      <c r="B36" s="28" t="s">
        <v>40</v>
      </c>
      <c r="C36" s="44"/>
      <c r="D36" s="45">
        <f>D37+D38</f>
        <v>130000</v>
      </c>
      <c r="E36" s="45">
        <f>E37+E38</f>
        <v>519428</v>
      </c>
      <c r="F36" s="45">
        <f>F37+F38</f>
        <v>256984</v>
      </c>
      <c r="G36" s="31">
        <f>F36/E36*100</f>
        <v>49.474421864050456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36" ht="34.5" customHeight="1" thickTop="1">
      <c r="A37" s="62">
        <v>85154</v>
      </c>
      <c r="B37" s="63" t="s">
        <v>41</v>
      </c>
      <c r="C37" s="65">
        <v>4270</v>
      </c>
      <c r="D37" s="64">
        <v>130000</v>
      </c>
      <c r="E37" s="64">
        <v>483428</v>
      </c>
      <c r="F37" s="64">
        <v>256984</v>
      </c>
      <c r="G37" s="66">
        <f>F37/E37*100</f>
        <v>53.15869167694052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</row>
    <row r="38" spans="1:236" ht="34.5" customHeight="1" thickBot="1">
      <c r="A38" s="40">
        <v>85195</v>
      </c>
      <c r="B38" s="59" t="s">
        <v>42</v>
      </c>
      <c r="C38" s="67">
        <v>4270</v>
      </c>
      <c r="D38" s="60"/>
      <c r="E38" s="60">
        <v>36000</v>
      </c>
      <c r="F38" s="60">
        <v>0</v>
      </c>
      <c r="G38" s="36">
        <f>F38/E38*100</f>
        <v>0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</row>
    <row r="39" spans="1:7" s="68" customFormat="1" ht="16.5" thickBot="1" thickTop="1">
      <c r="A39" s="37"/>
      <c r="B39" s="28" t="s">
        <v>43</v>
      </c>
      <c r="C39" s="44"/>
      <c r="D39" s="45">
        <f>SUM(D40:D44)</f>
        <v>73600</v>
      </c>
      <c r="E39" s="45">
        <f>SUM(E40:E44)</f>
        <v>73600</v>
      </c>
      <c r="F39" s="45">
        <f>SUM(F40:F44)</f>
        <v>51608</v>
      </c>
      <c r="G39" s="31">
        <f aca="true" t="shared" si="2" ref="G39:G51">F39/E39*100</f>
        <v>70.1195652173913</v>
      </c>
    </row>
    <row r="40" spans="1:7" s="68" customFormat="1" ht="27.75" customHeight="1" thickTop="1">
      <c r="A40" s="62">
        <v>85201</v>
      </c>
      <c r="B40" s="63" t="s">
        <v>44</v>
      </c>
      <c r="C40" s="34">
        <v>4270</v>
      </c>
      <c r="D40" s="64">
        <v>3600</v>
      </c>
      <c r="E40" s="64">
        <v>3600</v>
      </c>
      <c r="F40" s="64">
        <v>232</v>
      </c>
      <c r="G40" s="36">
        <f t="shared" si="2"/>
        <v>6.444444444444445</v>
      </c>
    </row>
    <row r="41" spans="1:7" s="74" customFormat="1" ht="15" customHeight="1">
      <c r="A41" s="69">
        <v>85219</v>
      </c>
      <c r="B41" s="70" t="s">
        <v>45</v>
      </c>
      <c r="C41" s="71">
        <v>4270</v>
      </c>
      <c r="D41" s="72">
        <v>65000</v>
      </c>
      <c r="E41" s="72">
        <v>65000</v>
      </c>
      <c r="F41" s="72">
        <v>51376</v>
      </c>
      <c r="G41" s="73">
        <f t="shared" si="2"/>
        <v>79.03999999999999</v>
      </c>
    </row>
    <row r="42" spans="1:7" s="74" customFormat="1" ht="15.75" customHeight="1" hidden="1">
      <c r="A42" s="40">
        <v>85226</v>
      </c>
      <c r="B42" s="59" t="s">
        <v>46</v>
      </c>
      <c r="C42" s="34">
        <v>4270</v>
      </c>
      <c r="D42" s="60"/>
      <c r="E42" s="60"/>
      <c r="F42" s="60"/>
      <c r="G42" s="36" t="e">
        <f t="shared" si="2"/>
        <v>#DIV/0!</v>
      </c>
    </row>
    <row r="43" spans="1:7" s="74" customFormat="1" ht="17.25" customHeight="1">
      <c r="A43" s="40">
        <v>85220</v>
      </c>
      <c r="B43" s="59" t="s">
        <v>47</v>
      </c>
      <c r="C43" s="34">
        <v>4270</v>
      </c>
      <c r="D43" s="60">
        <v>4000</v>
      </c>
      <c r="E43" s="60">
        <v>4000</v>
      </c>
      <c r="F43" s="60">
        <v>0</v>
      </c>
      <c r="G43" s="36">
        <f t="shared" si="2"/>
        <v>0</v>
      </c>
    </row>
    <row r="44" spans="1:7" s="74" customFormat="1" ht="27.75" customHeight="1">
      <c r="A44" s="69">
        <v>85226</v>
      </c>
      <c r="B44" s="70" t="s">
        <v>48</v>
      </c>
      <c r="C44" s="71">
        <v>4270</v>
      </c>
      <c r="D44" s="72">
        <v>1000</v>
      </c>
      <c r="E44" s="72">
        <v>1000</v>
      </c>
      <c r="F44" s="72">
        <v>0</v>
      </c>
      <c r="G44" s="73">
        <f t="shared" si="2"/>
        <v>0</v>
      </c>
    </row>
    <row r="45" spans="1:7" s="74" customFormat="1" ht="19.5" customHeight="1" thickBot="1">
      <c r="A45" s="75"/>
      <c r="B45" s="76" t="s">
        <v>49</v>
      </c>
      <c r="C45" s="77"/>
      <c r="D45" s="78">
        <f>SUM(D46:D51)</f>
        <v>34600</v>
      </c>
      <c r="E45" s="78">
        <f>SUM(E46:E51)</f>
        <v>34600</v>
      </c>
      <c r="F45" s="78">
        <f>SUM(F46:F51)</f>
        <v>14475</v>
      </c>
      <c r="G45" s="79">
        <f t="shared" si="2"/>
        <v>41.835260115606935</v>
      </c>
    </row>
    <row r="46" spans="1:7" s="74" customFormat="1" ht="14.25" customHeight="1" thickTop="1">
      <c r="A46" s="62">
        <v>85401</v>
      </c>
      <c r="B46" s="63" t="s">
        <v>50</v>
      </c>
      <c r="C46" s="65">
        <v>4270</v>
      </c>
      <c r="D46" s="64">
        <v>300</v>
      </c>
      <c r="E46" s="64">
        <v>300</v>
      </c>
      <c r="F46" s="64">
        <v>0</v>
      </c>
      <c r="G46" s="66">
        <f t="shared" si="2"/>
        <v>0</v>
      </c>
    </row>
    <row r="47" spans="1:7" s="74" customFormat="1" ht="24.75" customHeight="1">
      <c r="A47" s="40">
        <v>85403</v>
      </c>
      <c r="B47" s="59" t="s">
        <v>51</v>
      </c>
      <c r="C47" s="34">
        <v>4270</v>
      </c>
      <c r="D47" s="60">
        <v>8000</v>
      </c>
      <c r="E47" s="60">
        <v>8000</v>
      </c>
      <c r="F47" s="60">
        <v>4767</v>
      </c>
      <c r="G47" s="36">
        <f t="shared" si="2"/>
        <v>59.587500000000006</v>
      </c>
    </row>
    <row r="48" spans="1:7" s="74" customFormat="1" ht="18" customHeight="1">
      <c r="A48" s="40">
        <v>85406</v>
      </c>
      <c r="B48" s="59" t="s">
        <v>52</v>
      </c>
      <c r="C48" s="34">
        <v>4270</v>
      </c>
      <c r="D48" s="60">
        <v>1000</v>
      </c>
      <c r="E48" s="60">
        <v>1000</v>
      </c>
      <c r="F48" s="60">
        <v>116</v>
      </c>
      <c r="G48" s="36">
        <f t="shared" si="2"/>
        <v>11.600000000000001</v>
      </c>
    </row>
    <row r="49" spans="1:7" s="80" customFormat="1" ht="27.75" customHeight="1">
      <c r="A49" s="40">
        <v>85407</v>
      </c>
      <c r="B49" s="59" t="s">
        <v>53</v>
      </c>
      <c r="C49" s="34">
        <v>4270</v>
      </c>
      <c r="D49" s="60">
        <v>4000</v>
      </c>
      <c r="E49" s="60">
        <v>4000</v>
      </c>
      <c r="F49" s="60">
        <v>1573</v>
      </c>
      <c r="G49" s="36">
        <f t="shared" si="2"/>
        <v>39.324999999999996</v>
      </c>
    </row>
    <row r="50" spans="1:7" s="74" customFormat="1" ht="24.75" customHeight="1">
      <c r="A50" s="40">
        <v>85410</v>
      </c>
      <c r="B50" s="59" t="s">
        <v>54</v>
      </c>
      <c r="C50" s="34">
        <v>4270</v>
      </c>
      <c r="D50" s="60">
        <v>18000</v>
      </c>
      <c r="E50" s="60">
        <v>18000</v>
      </c>
      <c r="F50" s="60">
        <v>7905</v>
      </c>
      <c r="G50" s="36">
        <f t="shared" si="2"/>
        <v>43.916666666666664</v>
      </c>
    </row>
    <row r="51" spans="1:7" s="74" customFormat="1" ht="27" customHeight="1" thickBot="1">
      <c r="A51" s="81">
        <v>85417</v>
      </c>
      <c r="B51" s="82" t="s">
        <v>55</v>
      </c>
      <c r="C51" s="34">
        <v>4270</v>
      </c>
      <c r="D51" s="83">
        <v>3300</v>
      </c>
      <c r="E51" s="83">
        <v>3300</v>
      </c>
      <c r="F51" s="83">
        <v>114</v>
      </c>
      <c r="G51" s="36">
        <f t="shared" si="2"/>
        <v>3.4545454545454546</v>
      </c>
    </row>
    <row r="52" spans="1:7" s="39" customFormat="1" ht="16.5" thickBot="1" thickTop="1">
      <c r="A52" s="37"/>
      <c r="B52" s="28" t="s">
        <v>56</v>
      </c>
      <c r="C52" s="44"/>
      <c r="D52" s="45">
        <f>SUM(D53:D56)</f>
        <v>1913500</v>
      </c>
      <c r="E52" s="45">
        <f>SUM(E53:E56)</f>
        <v>1848200</v>
      </c>
      <c r="F52" s="45">
        <f>SUM(F53:F56)</f>
        <v>648000</v>
      </c>
      <c r="G52" s="31">
        <f>F52/E52*100</f>
        <v>35.061140569202465</v>
      </c>
    </row>
    <row r="53" spans="1:7" s="39" customFormat="1" ht="15" thickTop="1">
      <c r="A53" s="62">
        <v>90003</v>
      </c>
      <c r="B53" s="63" t="s">
        <v>57</v>
      </c>
      <c r="C53" s="65">
        <v>4270</v>
      </c>
      <c r="D53" s="64">
        <v>70000</v>
      </c>
      <c r="E53" s="64">
        <v>70000</v>
      </c>
      <c r="F53" s="64">
        <v>25300</v>
      </c>
      <c r="G53" s="36">
        <f>F53/E53*100</f>
        <v>36.142857142857146</v>
      </c>
    </row>
    <row r="54" spans="1:7" s="39" customFormat="1" ht="14.25">
      <c r="A54" s="40">
        <v>90013</v>
      </c>
      <c r="B54" s="59" t="s">
        <v>58</v>
      </c>
      <c r="C54" s="34">
        <v>4270</v>
      </c>
      <c r="D54" s="60">
        <v>25000</v>
      </c>
      <c r="E54" s="60"/>
      <c r="F54" s="60"/>
      <c r="G54" s="36"/>
    </row>
    <row r="55" spans="1:7" s="84" customFormat="1" ht="16.5" customHeight="1">
      <c r="A55" s="40">
        <v>90015</v>
      </c>
      <c r="B55" s="59" t="s">
        <v>59</v>
      </c>
      <c r="C55" s="34">
        <v>4270</v>
      </c>
      <c r="D55" s="60">
        <v>1266000</v>
      </c>
      <c r="E55" s="60">
        <v>1265200</v>
      </c>
      <c r="F55" s="60">
        <v>622700</v>
      </c>
      <c r="G55" s="36">
        <f>F55/E55*100</f>
        <v>49.21751501738856</v>
      </c>
    </row>
    <row r="56" spans="1:7" s="84" customFormat="1" ht="13.5" thickBot="1">
      <c r="A56" s="40">
        <v>90095</v>
      </c>
      <c r="B56" s="59" t="s">
        <v>60</v>
      </c>
      <c r="C56" s="34">
        <v>4270</v>
      </c>
      <c r="D56" s="60">
        <v>552500</v>
      </c>
      <c r="E56" s="60">
        <v>513000</v>
      </c>
      <c r="F56" s="60">
        <v>0</v>
      </c>
      <c r="G56" s="36">
        <f>F56/E56*100</f>
        <v>0</v>
      </c>
    </row>
    <row r="57" spans="1:13" s="39" customFormat="1" ht="16.5" customHeight="1" thickBot="1" thickTop="1">
      <c r="A57" s="37"/>
      <c r="B57" s="28" t="s">
        <v>61</v>
      </c>
      <c r="C57" s="44"/>
      <c r="D57" s="45">
        <f>SUM(D58:D58)</f>
        <v>300000</v>
      </c>
      <c r="E57" s="45">
        <f>SUM(E58:E58)</f>
        <v>1198488</v>
      </c>
      <c r="F57" s="45">
        <f>SUM(F58:F58)</f>
        <v>454880</v>
      </c>
      <c r="G57" s="31">
        <f>F57/E57*100</f>
        <v>37.95448932321391</v>
      </c>
      <c r="H57" s="46"/>
      <c r="I57" s="46"/>
      <c r="J57" s="46"/>
      <c r="K57" s="46"/>
      <c r="L57" s="46"/>
      <c r="M57" s="46"/>
    </row>
    <row r="58" spans="1:13" s="87" customFormat="1" ht="32.25" customHeight="1" thickBot="1" thickTop="1">
      <c r="A58" s="47">
        <v>92120</v>
      </c>
      <c r="B58" s="48" t="s">
        <v>62</v>
      </c>
      <c r="C58" s="85" t="s">
        <v>63</v>
      </c>
      <c r="D58" s="49">
        <v>300000</v>
      </c>
      <c r="E58" s="49">
        <f>300000+898488</f>
        <v>1198488</v>
      </c>
      <c r="F58" s="49">
        <f>4880+450000</f>
        <v>454880</v>
      </c>
      <c r="G58" s="36">
        <f>F58/E58*100</f>
        <v>37.95448932321391</v>
      </c>
      <c r="H58" s="86"/>
      <c r="I58" s="86"/>
      <c r="J58" s="86"/>
      <c r="K58" s="86"/>
      <c r="L58" s="86"/>
      <c r="M58" s="86"/>
    </row>
    <row r="59" spans="1:13" s="39" customFormat="1" ht="15.75" hidden="1" thickBot="1" thickTop="1">
      <c r="A59" s="51">
        <v>926</v>
      </c>
      <c r="B59" s="52" t="s">
        <v>64</v>
      </c>
      <c r="C59" s="53"/>
      <c r="D59" s="54">
        <f>SUM(D60)</f>
        <v>0</v>
      </c>
      <c r="E59" s="54">
        <f>SUM(E60)</f>
        <v>0</v>
      </c>
      <c r="F59" s="54">
        <f>SUM(F60)</f>
        <v>0</v>
      </c>
      <c r="G59" s="55">
        <f>SUM(G60)</f>
        <v>0</v>
      </c>
      <c r="H59" s="46"/>
      <c r="I59" s="46"/>
      <c r="J59" s="46"/>
      <c r="K59" s="46"/>
      <c r="L59" s="46"/>
      <c r="M59" s="46"/>
    </row>
    <row r="60" spans="1:236" ht="27.75" customHeight="1" hidden="1">
      <c r="A60" s="69">
        <v>92601</v>
      </c>
      <c r="B60" s="70" t="s">
        <v>65</v>
      </c>
      <c r="C60" s="88"/>
      <c r="D60" s="72">
        <v>0</v>
      </c>
      <c r="E60" s="72">
        <v>0</v>
      </c>
      <c r="F60" s="72">
        <v>0</v>
      </c>
      <c r="G60" s="89">
        <v>0</v>
      </c>
      <c r="H60" s="50"/>
      <c r="I60" s="50"/>
      <c r="J60" s="50"/>
      <c r="K60" s="50"/>
      <c r="L60" s="50"/>
      <c r="M60" s="50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</row>
    <row r="61" spans="1:13" s="95" customFormat="1" ht="21" customHeight="1" thickBot="1" thickTop="1">
      <c r="A61" s="90"/>
      <c r="B61" s="91" t="s">
        <v>66</v>
      </c>
      <c r="C61" s="92"/>
      <c r="D61" s="93">
        <f>D57+D52+D45+D39+D36+D23+D21+D17+D15+D9+D7</f>
        <v>6056200</v>
      </c>
      <c r="E61" s="93">
        <f>E57+E52+E45+E39+E36+E23+E21+E17+E15+E9+E7</f>
        <v>8160316</v>
      </c>
      <c r="F61" s="93">
        <f>F57+F52+F45+F39+F36+F23+F21+F17+F15+F9+F7</f>
        <v>2874210</v>
      </c>
      <c r="G61" s="61">
        <f>F61/E61*100</f>
        <v>35.221797783321136</v>
      </c>
      <c r="H61" s="94"/>
      <c r="I61" s="94"/>
      <c r="J61" s="94"/>
      <c r="K61" s="94"/>
      <c r="L61" s="94"/>
      <c r="M61" s="94"/>
    </row>
    <row r="62" spans="4:6" ht="16.5" thickTop="1">
      <c r="D62" s="96"/>
      <c r="E62" s="96"/>
      <c r="F62" s="96"/>
    </row>
    <row r="63" ht="15.75">
      <c r="A63" s="97" t="s">
        <v>67</v>
      </c>
    </row>
    <row r="64" ht="15.75">
      <c r="A64" s="97" t="s">
        <v>68</v>
      </c>
    </row>
    <row r="65" ht="15.75">
      <c r="A65" s="97" t="s">
        <v>69</v>
      </c>
    </row>
  </sheetData>
  <printOptions horizontalCentered="1"/>
  <pageMargins left="0.24" right="0.28" top="0.984251968503937" bottom="0.5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2009-09-02T08:07:26Z</cp:lastPrinted>
  <dcterms:created xsi:type="dcterms:W3CDTF">2009-09-02T08:06:42Z</dcterms:created>
  <dcterms:modified xsi:type="dcterms:W3CDTF">2009-09-07T10:37:16Z</dcterms:modified>
  <cp:category/>
  <cp:version/>
  <cp:contentType/>
  <cp:contentStatus/>
</cp:coreProperties>
</file>