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-działy" sheetId="1" r:id="rId1"/>
  </sheets>
  <definedNames>
    <definedName name="_xlnm.Print_Titles" localSheetId="0">'RO-działy'!$A:$B,'RO-działy'!$5:$8</definedName>
  </definedNames>
  <calcPr fullCalcOnLoad="1"/>
</workbook>
</file>

<file path=xl/sharedStrings.xml><?xml version="1.0" encoding="utf-8"?>
<sst xmlns="http://schemas.openxmlformats.org/spreadsheetml/2006/main" count="85" uniqueCount="35">
  <si>
    <t>w złotych</t>
  </si>
  <si>
    <t>L.p.</t>
  </si>
  <si>
    <t>WYSZCZEGÓLNIENIE</t>
  </si>
  <si>
    <t>DZIAŁY</t>
  </si>
  <si>
    <t>OGÓŁEM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</si>
  <si>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</si>
  <si>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</si>
  <si>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</si>
  <si>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</si>
  <si>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</si>
  <si>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</si>
  <si>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</si>
  <si>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R.O.J.J. ŚNIADECKICH</t>
  </si>
  <si>
    <t>R.O. ŚRÓDMIEŚCIE</t>
  </si>
  <si>
    <t>R.O.TYSIĄCLECIA</t>
  </si>
  <si>
    <t>R.O. WSPÓLNY DOM</t>
  </si>
  <si>
    <t>Plan</t>
  </si>
  <si>
    <t>Wykonanie</t>
  </si>
  <si>
    <t>R.O. M. WAŃKOWICZA</t>
  </si>
  <si>
    <t>wyk.</t>
  </si>
  <si>
    <t>Wydatki remontowe</t>
  </si>
  <si>
    <t>Wydatki bieżące</t>
  </si>
  <si>
    <t>CZYNSZE</t>
  </si>
  <si>
    <t>Wyk.</t>
  </si>
  <si>
    <t>%</t>
  </si>
  <si>
    <t xml:space="preserve">REALIZACJA   WYDATKÓW   BUDŻETOWYCH </t>
  </si>
  <si>
    <t xml:space="preserve"> 20 : 19</t>
  </si>
  <si>
    <t>R.O. NOWOBRAMSKIE</t>
  </si>
  <si>
    <t>R.O. RADUSZKA</t>
  </si>
  <si>
    <t>R.O. ROKOSOWO</t>
  </si>
  <si>
    <t>R.O. UNII EUROPEJSKIEJ</t>
  </si>
  <si>
    <t>JEDNOSTEK POMOCNICZYCH  - RAD OSIEDLI  W  2009 ROKU</t>
  </si>
  <si>
    <t>Autor dokumentu: Małgorzata Liwak</t>
  </si>
  <si>
    <t>Wprowadził do BIP: Agnieszka Sulewska</t>
  </si>
  <si>
    <t>Data wprowadzenia do BIP: 27.04.2010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</si>
</sst>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11" fillId="0" borderId="8" xfId="0" applyFont="1" applyBorder="1" applyAlignment="1">
      <alignment horizontal="centerContinuous" vertical="center"/>
    </xf>
    <xf numFmtId="0" fontId="11" fillId="0" borderId="9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Continuous" vertical="center"/>
    </xf>
    <xf numFmtId="0" fontId="12" fillId="0" borderId="19" xfId="0" applyFont="1" applyBorder="1" applyAlignment="1">
      <alignment horizontal="centerContinuous" vertical="center"/>
    </xf>
    <xf numFmtId="0" fontId="13" fillId="0" borderId="20" xfId="0" applyFont="1" applyBorder="1" applyAlignment="1">
      <alignment horizontal="centerContinuous" vertical="center"/>
    </xf>
    <xf numFmtId="0" fontId="13" fillId="0" borderId="21" xfId="0" applyFont="1" applyBorder="1" applyAlignment="1">
      <alignment horizontal="centerContinuous" vertical="center"/>
    </xf>
    <xf numFmtId="0" fontId="13" fillId="0" borderId="22" xfId="0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Continuous" vertical="center"/>
    </xf>
    <xf numFmtId="0" fontId="12" fillId="0" borderId="24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Continuous" vertical="top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3" fontId="14" fillId="0" borderId="33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36" xfId="0" applyNumberFormat="1" applyFont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164" fontId="14" fillId="0" borderId="9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6" fillId="0" borderId="33" xfId="0" applyFont="1" applyBorder="1" applyAlignment="1">
      <alignment horizontal="left" vertical="center"/>
    </xf>
    <xf numFmtId="3" fontId="17" fillId="0" borderId="33" xfId="0" applyNumberFormat="1" applyFont="1" applyBorder="1" applyAlignment="1">
      <alignment vertical="center"/>
    </xf>
    <xf numFmtId="3" fontId="17" fillId="0" borderId="34" xfId="0" applyNumberFormat="1" applyFont="1" applyBorder="1" applyAlignment="1">
      <alignment vertical="center"/>
    </xf>
    <xf numFmtId="3" fontId="17" fillId="0" borderId="35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164" fontId="16" fillId="0" borderId="34" xfId="0" applyNumberFormat="1" applyFont="1" applyBorder="1" applyAlignment="1">
      <alignment vertical="center"/>
    </xf>
    <xf numFmtId="0" fontId="17" fillId="0" borderId="0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/>
    </xf>
    <xf numFmtId="3" fontId="17" fillId="0" borderId="38" xfId="0" applyNumberFormat="1" applyFont="1" applyBorder="1" applyAlignment="1">
      <alignment vertical="center"/>
    </xf>
    <xf numFmtId="3" fontId="17" fillId="0" borderId="39" xfId="0" applyNumberFormat="1" applyFont="1" applyBorder="1" applyAlignment="1">
      <alignment vertical="center"/>
    </xf>
    <xf numFmtId="3" fontId="17" fillId="0" borderId="40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vertical="center"/>
    </xf>
    <xf numFmtId="3" fontId="17" fillId="0" borderId="18" xfId="0" applyNumberFormat="1" applyFont="1" applyBorder="1" applyAlignment="1">
      <alignment vertical="center"/>
    </xf>
    <xf numFmtId="3" fontId="17" fillId="0" borderId="41" xfId="0" applyNumberFormat="1" applyFont="1" applyBorder="1" applyAlignment="1">
      <alignment vertical="center"/>
    </xf>
    <xf numFmtId="3" fontId="16" fillId="0" borderId="18" xfId="0" applyNumberFormat="1" applyFont="1" applyBorder="1" applyAlignment="1">
      <alignment vertical="center"/>
    </xf>
    <xf numFmtId="3" fontId="16" fillId="0" borderId="42" xfId="0" applyNumberFormat="1" applyFont="1" applyBorder="1" applyAlignment="1">
      <alignment vertical="center"/>
    </xf>
    <xf numFmtId="164" fontId="16" fillId="0" borderId="39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164" fontId="14" fillId="0" borderId="4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3" fontId="16" fillId="0" borderId="39" xfId="0" applyNumberFormat="1" applyFont="1" applyBorder="1" applyAlignment="1">
      <alignment vertical="center"/>
    </xf>
    <xf numFmtId="0" fontId="14" fillId="0" borderId="33" xfId="0" applyFont="1" applyBorder="1" applyAlignment="1">
      <alignment horizontal="left" vertical="center" wrapText="1"/>
    </xf>
    <xf numFmtId="3" fontId="16" fillId="0" borderId="37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3" fontId="8" fillId="0" borderId="33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17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12" fillId="0" borderId="38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39" xfId="0" applyNumberFormat="1" applyFont="1" applyBorder="1" applyAlignment="1">
      <alignment vertical="center"/>
    </xf>
    <xf numFmtId="3" fontId="12" fillId="0" borderId="4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3" fontId="12" fillId="0" borderId="41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164" fontId="8" fillId="0" borderId="39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3" fontId="14" fillId="0" borderId="3" xfId="0" applyNumberFormat="1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8" fillId="0" borderId="47" xfId="0" applyFont="1" applyBorder="1" applyAlignment="1">
      <alignment horizontal="left" vertical="center"/>
    </xf>
    <xf numFmtId="3" fontId="16" fillId="0" borderId="12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1" xfId="0" applyFont="1" applyBorder="1" applyAlignment="1">
      <alignment horizontal="left" vertical="center"/>
    </xf>
    <xf numFmtId="3" fontId="16" fillId="0" borderId="38" xfId="0" applyNumberFormat="1" applyFont="1" applyBorder="1" applyAlignment="1">
      <alignment vertical="center"/>
    </xf>
    <xf numFmtId="164" fontId="15" fillId="0" borderId="43" xfId="0" applyNumberFormat="1" applyFont="1" applyBorder="1" applyAlignment="1">
      <alignment vertical="center"/>
    </xf>
    <xf numFmtId="3" fontId="17" fillId="0" borderId="42" xfId="0" applyNumberFormat="1" applyFont="1" applyBorder="1" applyAlignment="1">
      <alignment vertical="center"/>
    </xf>
    <xf numFmtId="164" fontId="15" fillId="0" borderId="25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3" fontId="16" fillId="0" borderId="48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40" xfId="0" applyNumberFormat="1" applyFont="1" applyBorder="1" applyAlignment="1">
      <alignment vertical="center"/>
    </xf>
    <xf numFmtId="3" fontId="16" fillId="0" borderId="49" xfId="0" applyNumberFormat="1" applyFont="1" applyBorder="1" applyAlignment="1">
      <alignment vertical="center"/>
    </xf>
    <xf numFmtId="164" fontId="14" fillId="0" borderId="50" xfId="0" applyNumberFormat="1" applyFont="1" applyBorder="1" applyAlignment="1">
      <alignment vertical="center"/>
    </xf>
    <xf numFmtId="164" fontId="16" fillId="0" borderId="51" xfId="0" applyNumberFormat="1" applyFont="1" applyBorder="1" applyAlignment="1">
      <alignment vertical="center"/>
    </xf>
    <xf numFmtId="164" fontId="16" fillId="0" borderId="42" xfId="0" applyNumberFormat="1" applyFont="1" applyBorder="1" applyAlignment="1">
      <alignment vertical="center"/>
    </xf>
    <xf numFmtId="3" fontId="15" fillId="0" borderId="37" xfId="0" applyNumberFormat="1" applyFont="1" applyBorder="1" applyAlignment="1">
      <alignment vertical="center"/>
    </xf>
    <xf numFmtId="3" fontId="15" fillId="0" borderId="34" xfId="0" applyNumberFormat="1" applyFont="1" applyBorder="1" applyAlignment="1">
      <alignment vertical="center"/>
    </xf>
    <xf numFmtId="3" fontId="15" fillId="0" borderId="44" xfId="0" applyNumberFormat="1" applyFont="1" applyBorder="1" applyAlignment="1">
      <alignment vertical="center"/>
    </xf>
    <xf numFmtId="3" fontId="15" fillId="0" borderId="3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12" fillId="0" borderId="33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3" fontId="12" fillId="0" borderId="35" xfId="0" applyNumberFormat="1" applyFont="1" applyBorder="1" applyAlignment="1">
      <alignment vertical="center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3"/>
  <sheetViews>
    <sheetView tabSelected="1" workbookViewId="0" topLeftCell="A2">
      <pane ySplit="7" topLeftCell="BM50" activePane="bottomLeft" state="frozen"/>
      <selection pane="topLeft" activeCell="A2" sqref="A2"/>
      <selection pane="bottomLeft" activeCell="A61" sqref="A61:A63"/>
    </sheetView>
  </sheetViews>
  <sheetFormatPr defaultColWidth="9.00390625" defaultRowHeight="12.75"/>
  <cols>
    <col min="1" max="1" width="4.00390625" style="5" customWidth="1"/>
    <col min="2" max="2" width="21.00390625" style="6" customWidth="1"/>
    <col min="3" max="3" width="7.375" style="5" customWidth="1"/>
    <col min="4" max="4" width="7.125" style="5" customWidth="1"/>
    <col min="5" max="5" width="6.125" style="5" customWidth="1"/>
    <col min="6" max="6" width="6.25390625" style="5" customWidth="1"/>
    <col min="7" max="7" width="7.75390625" style="5" customWidth="1"/>
    <col min="8" max="8" width="8.00390625" style="5" customWidth="1"/>
    <col min="9" max="9" width="6.625" style="5" customWidth="1"/>
    <col min="10" max="10" width="7.00390625" style="5" customWidth="1"/>
    <col min="11" max="11" width="7.125" style="5" hidden="1" customWidth="1"/>
    <col min="12" max="12" width="6.625" style="5" hidden="1" customWidth="1"/>
    <col min="13" max="14" width="6.375" style="5" customWidth="1"/>
    <col min="15" max="16" width="7.125" style="5" customWidth="1"/>
    <col min="17" max="17" width="6.375" style="5" customWidth="1"/>
    <col min="18" max="18" width="6.125" style="5" customWidth="1"/>
    <col min="19" max="19" width="6.25390625" style="5" customWidth="1"/>
    <col min="20" max="20" width="6.375" style="5" customWidth="1"/>
    <col min="21" max="22" width="8.875" style="5" bestFit="1" customWidth="1"/>
    <col min="23" max="23" width="8.25390625" style="5" customWidth="1"/>
    <col min="24" max="16384" width="9.125" style="5" customWidth="1"/>
  </cols>
  <sheetData>
    <row r="2" spans="1:21" ht="14.25" customHeight="1">
      <c r="A2" s="1" t="s">
        <v>25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</row>
    <row r="3" spans="1:21" ht="18.75">
      <c r="A3" s="1" t="s">
        <v>31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</row>
    <row r="4" ht="24.75" customHeight="1" thickBot="1">
      <c r="U4" s="7" t="s">
        <v>0</v>
      </c>
    </row>
    <row r="5" spans="1:23" ht="22.5" customHeight="1" thickTop="1">
      <c r="A5" s="8" t="s">
        <v>1</v>
      </c>
      <c r="B5" s="9" t="s">
        <v>2</v>
      </c>
      <c r="C5" s="10" t="s">
        <v>3</v>
      </c>
      <c r="D5" s="11"/>
      <c r="E5" s="11"/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  <c r="Q5" s="14"/>
      <c r="R5" s="12"/>
      <c r="S5" s="12"/>
      <c r="T5" s="15"/>
      <c r="U5" s="16" t="s">
        <v>4</v>
      </c>
      <c r="V5" s="17"/>
      <c r="W5" s="18" t="s">
        <v>24</v>
      </c>
    </row>
    <row r="6" spans="1:23" ht="17.25" customHeight="1">
      <c r="A6" s="19"/>
      <c r="B6" s="20"/>
      <c r="C6" s="21">
        <v>600</v>
      </c>
      <c r="D6" s="22"/>
      <c r="E6" s="23">
        <v>700</v>
      </c>
      <c r="F6" s="22"/>
      <c r="G6" s="23">
        <v>750</v>
      </c>
      <c r="H6" s="22"/>
      <c r="I6" s="23">
        <v>801</v>
      </c>
      <c r="J6" s="22"/>
      <c r="K6" s="23">
        <v>852</v>
      </c>
      <c r="L6" s="22"/>
      <c r="M6" s="23">
        <v>854</v>
      </c>
      <c r="N6" s="22"/>
      <c r="O6" s="23">
        <v>900</v>
      </c>
      <c r="P6" s="22"/>
      <c r="Q6" s="23">
        <v>921</v>
      </c>
      <c r="R6" s="22"/>
      <c r="S6" s="23">
        <v>926</v>
      </c>
      <c r="T6" s="24"/>
      <c r="U6" s="25"/>
      <c r="V6" s="26"/>
      <c r="W6" s="27" t="s">
        <v>19</v>
      </c>
    </row>
    <row r="7" spans="1:23" ht="19.5" customHeight="1" thickBot="1">
      <c r="A7" s="28"/>
      <c r="B7" s="29"/>
      <c r="C7" s="30" t="s">
        <v>16</v>
      </c>
      <c r="D7" s="31" t="s">
        <v>23</v>
      </c>
      <c r="E7" s="32" t="s">
        <v>16</v>
      </c>
      <c r="F7" s="31" t="s">
        <v>23</v>
      </c>
      <c r="G7" s="32" t="s">
        <v>16</v>
      </c>
      <c r="H7" s="31" t="s">
        <v>23</v>
      </c>
      <c r="I7" s="32" t="s">
        <v>16</v>
      </c>
      <c r="J7" s="31" t="s">
        <v>23</v>
      </c>
      <c r="K7" s="32" t="s">
        <v>16</v>
      </c>
      <c r="L7" s="31" t="s">
        <v>23</v>
      </c>
      <c r="M7" s="32" t="s">
        <v>16</v>
      </c>
      <c r="N7" s="31" t="s">
        <v>23</v>
      </c>
      <c r="O7" s="32" t="s">
        <v>16</v>
      </c>
      <c r="P7" s="31" t="s">
        <v>23</v>
      </c>
      <c r="Q7" s="32" t="s">
        <v>16</v>
      </c>
      <c r="R7" s="31" t="s">
        <v>23</v>
      </c>
      <c r="S7" s="32" t="s">
        <v>16</v>
      </c>
      <c r="T7" s="30" t="s">
        <v>23</v>
      </c>
      <c r="U7" s="33" t="s">
        <v>16</v>
      </c>
      <c r="V7" s="34" t="s">
        <v>17</v>
      </c>
      <c r="W7" s="35" t="s">
        <v>26</v>
      </c>
    </row>
    <row r="8" spans="1:23" s="43" customFormat="1" ht="11.25" customHeight="1" thickBot="1" thickTop="1">
      <c r="A8" s="36">
        <v>1</v>
      </c>
      <c r="B8" s="37">
        <v>2</v>
      </c>
      <c r="C8" s="38">
        <v>3</v>
      </c>
      <c r="D8" s="39">
        <v>4</v>
      </c>
      <c r="E8" s="40">
        <v>5</v>
      </c>
      <c r="F8" s="39">
        <v>6</v>
      </c>
      <c r="G8" s="40">
        <v>7</v>
      </c>
      <c r="H8" s="39">
        <v>8</v>
      </c>
      <c r="I8" s="40">
        <v>9</v>
      </c>
      <c r="J8" s="39">
        <v>10</v>
      </c>
      <c r="K8" s="40">
        <v>11</v>
      </c>
      <c r="L8" s="39">
        <v>12</v>
      </c>
      <c r="M8" s="40">
        <v>11</v>
      </c>
      <c r="N8" s="39">
        <v>12</v>
      </c>
      <c r="O8" s="40">
        <v>13</v>
      </c>
      <c r="P8" s="39">
        <v>14</v>
      </c>
      <c r="Q8" s="40">
        <v>15</v>
      </c>
      <c r="R8" s="39">
        <v>16</v>
      </c>
      <c r="S8" s="40">
        <v>17</v>
      </c>
      <c r="T8" s="41">
        <v>18</v>
      </c>
      <c r="U8" s="36">
        <v>19</v>
      </c>
      <c r="V8" s="42">
        <v>20</v>
      </c>
      <c r="W8" s="42">
        <v>21</v>
      </c>
    </row>
    <row r="9" spans="1:23" s="55" customFormat="1" ht="19.5" customHeight="1" thickTop="1">
      <c r="A9" s="44">
        <v>1</v>
      </c>
      <c r="B9" s="45" t="s">
        <v>5</v>
      </c>
      <c r="C9" s="46">
        <f>SUM(C10:C11)</f>
        <v>38900</v>
      </c>
      <c r="D9" s="47">
        <f>SUM(D10:D11)</f>
        <v>38900</v>
      </c>
      <c r="E9" s="48"/>
      <c r="F9" s="47"/>
      <c r="G9" s="48">
        <f>SUM(G10:G11)</f>
        <v>12600</v>
      </c>
      <c r="H9" s="49">
        <f>SUM(H10:H11)</f>
        <v>12579</v>
      </c>
      <c r="I9" s="48"/>
      <c r="J9" s="47"/>
      <c r="K9" s="48"/>
      <c r="L9" s="47"/>
      <c r="M9" s="48">
        <f aca="true" t="shared" si="0" ref="M9:R9">SUM(M10:M11)</f>
        <v>300</v>
      </c>
      <c r="N9" s="50">
        <f t="shared" si="0"/>
        <v>300</v>
      </c>
      <c r="O9" s="51">
        <f t="shared" si="0"/>
        <v>2000</v>
      </c>
      <c r="P9" s="52">
        <f t="shared" si="0"/>
        <v>2000</v>
      </c>
      <c r="Q9" s="48">
        <f t="shared" si="0"/>
        <v>1000</v>
      </c>
      <c r="R9" s="49">
        <f t="shared" si="0"/>
        <v>1000</v>
      </c>
      <c r="S9" s="48">
        <f>SUM(S10:S11)</f>
        <v>1000</v>
      </c>
      <c r="T9" s="48">
        <f>SUM(T10:T11)</f>
        <v>998</v>
      </c>
      <c r="U9" s="53">
        <f aca="true" t="shared" si="1" ref="U9:V11">C9+E9+G9+I9+K9+M9+O9+Q9+S9</f>
        <v>55800</v>
      </c>
      <c r="V9" s="49">
        <f t="shared" si="1"/>
        <v>55777</v>
      </c>
      <c r="W9" s="54">
        <f aca="true" t="shared" si="2" ref="W9:W60">V9/U9*100</f>
        <v>99.95878136200716</v>
      </c>
    </row>
    <row r="10" spans="1:23" s="67" customFormat="1" ht="15" customHeight="1">
      <c r="A10" s="56"/>
      <c r="B10" s="57" t="s">
        <v>21</v>
      </c>
      <c r="C10" s="58"/>
      <c r="D10" s="59"/>
      <c r="E10" s="60"/>
      <c r="F10" s="59"/>
      <c r="G10" s="60">
        <v>12600</v>
      </c>
      <c r="H10" s="59">
        <v>12579</v>
      </c>
      <c r="I10" s="60"/>
      <c r="J10" s="59"/>
      <c r="K10" s="60"/>
      <c r="L10" s="59"/>
      <c r="M10" s="60">
        <v>300</v>
      </c>
      <c r="N10" s="61">
        <v>300</v>
      </c>
      <c r="O10" s="62"/>
      <c r="P10" s="59"/>
      <c r="Q10" s="60">
        <v>1000</v>
      </c>
      <c r="R10" s="59">
        <v>1000</v>
      </c>
      <c r="S10" s="60">
        <v>1000</v>
      </c>
      <c r="T10" s="63">
        <v>998</v>
      </c>
      <c r="U10" s="64">
        <f t="shared" si="1"/>
        <v>14900</v>
      </c>
      <c r="V10" s="65">
        <f t="shared" si="1"/>
        <v>14877</v>
      </c>
      <c r="W10" s="66">
        <f t="shared" si="2"/>
        <v>99.84563758389262</v>
      </c>
    </row>
    <row r="11" spans="1:23" s="79" customFormat="1" ht="15" customHeight="1" thickBot="1">
      <c r="A11" s="68"/>
      <c r="B11" s="69" t="s">
        <v>20</v>
      </c>
      <c r="C11" s="70">
        <v>38900</v>
      </c>
      <c r="D11" s="71">
        <v>38900</v>
      </c>
      <c r="E11" s="72"/>
      <c r="F11" s="71"/>
      <c r="G11" s="72"/>
      <c r="H11" s="71"/>
      <c r="I11" s="72"/>
      <c r="J11" s="71"/>
      <c r="K11" s="72"/>
      <c r="L11" s="71"/>
      <c r="M11" s="72"/>
      <c r="N11" s="73"/>
      <c r="O11" s="74">
        <v>2000</v>
      </c>
      <c r="P11" s="71">
        <v>2000</v>
      </c>
      <c r="Q11" s="72"/>
      <c r="R11" s="71"/>
      <c r="S11" s="72"/>
      <c r="T11" s="75"/>
      <c r="U11" s="76">
        <f t="shared" si="1"/>
        <v>40900</v>
      </c>
      <c r="V11" s="77">
        <f t="shared" si="1"/>
        <v>40900</v>
      </c>
      <c r="W11" s="78">
        <f t="shared" si="2"/>
        <v>100</v>
      </c>
    </row>
    <row r="12" spans="1:23" s="55" customFormat="1" ht="19.5" customHeight="1" thickTop="1">
      <c r="A12" s="80">
        <v>2</v>
      </c>
      <c r="B12" s="45" t="s">
        <v>6</v>
      </c>
      <c r="C12" s="46"/>
      <c r="D12" s="47"/>
      <c r="E12" s="48">
        <f>SUM(E13:E14)</f>
        <v>700</v>
      </c>
      <c r="F12" s="47">
        <f>SUM(F13:F14)</f>
        <v>295</v>
      </c>
      <c r="G12" s="48">
        <f>SUM(G13:G14)</f>
        <v>8100</v>
      </c>
      <c r="H12" s="47">
        <f>SUM(H13:H14)</f>
        <v>5393</v>
      </c>
      <c r="I12" s="48"/>
      <c r="J12" s="47"/>
      <c r="K12" s="48"/>
      <c r="L12" s="47"/>
      <c r="M12" s="48"/>
      <c r="N12" s="81"/>
      <c r="O12" s="82">
        <f>SUM(O13:O14)</f>
        <v>30500</v>
      </c>
      <c r="P12" s="83">
        <f>SUM(P13:P14)</f>
        <v>29784</v>
      </c>
      <c r="Q12" s="48"/>
      <c r="R12" s="47"/>
      <c r="S12" s="48">
        <f>SUM(S13:S14)</f>
        <v>1200</v>
      </c>
      <c r="T12" s="48">
        <f>SUM(T13:T14)</f>
        <v>0</v>
      </c>
      <c r="U12" s="53">
        <f aca="true" t="shared" si="3" ref="U12:U56">C12+E12+G12+I12+K12+M12+O12+Q12+S12</f>
        <v>40500</v>
      </c>
      <c r="V12" s="47">
        <f aca="true" t="shared" si="4" ref="V12:V57">D12+F12+H12+J12+L12+N12+P12+R12+T12</f>
        <v>35472</v>
      </c>
      <c r="W12" s="84">
        <f t="shared" si="2"/>
        <v>87.58518518518518</v>
      </c>
    </row>
    <row r="13" spans="1:23" s="67" customFormat="1" ht="15" customHeight="1">
      <c r="A13" s="56"/>
      <c r="B13" s="57" t="s">
        <v>21</v>
      </c>
      <c r="C13" s="58"/>
      <c r="D13" s="59"/>
      <c r="E13" s="60">
        <v>700</v>
      </c>
      <c r="F13" s="59">
        <v>295</v>
      </c>
      <c r="G13" s="60">
        <v>8100</v>
      </c>
      <c r="H13" s="59">
        <v>5393</v>
      </c>
      <c r="I13" s="60"/>
      <c r="J13" s="59"/>
      <c r="K13" s="60"/>
      <c r="L13" s="59"/>
      <c r="M13" s="60"/>
      <c r="N13" s="61"/>
      <c r="O13" s="62"/>
      <c r="P13" s="59"/>
      <c r="Q13" s="60"/>
      <c r="R13" s="59"/>
      <c r="S13" s="60">
        <v>1200</v>
      </c>
      <c r="T13" s="63">
        <v>0</v>
      </c>
      <c r="U13" s="64">
        <f>C13+E13+G13+I13+K13+M13+O13+Q13+S13</f>
        <v>10000</v>
      </c>
      <c r="V13" s="85">
        <f t="shared" si="4"/>
        <v>5688</v>
      </c>
      <c r="W13" s="66">
        <f t="shared" si="2"/>
        <v>56.879999999999995</v>
      </c>
    </row>
    <row r="14" spans="1:23" s="79" customFormat="1" ht="15" customHeight="1" thickBot="1">
      <c r="A14" s="68"/>
      <c r="B14" s="69" t="s">
        <v>20</v>
      </c>
      <c r="C14" s="70"/>
      <c r="D14" s="71"/>
      <c r="E14" s="72"/>
      <c r="F14" s="71"/>
      <c r="G14" s="72"/>
      <c r="H14" s="71"/>
      <c r="I14" s="72"/>
      <c r="J14" s="71"/>
      <c r="K14" s="72"/>
      <c r="L14" s="71"/>
      <c r="M14" s="72"/>
      <c r="N14" s="71"/>
      <c r="O14" s="72">
        <v>30500</v>
      </c>
      <c r="P14" s="71">
        <v>29784</v>
      </c>
      <c r="Q14" s="72"/>
      <c r="R14" s="71"/>
      <c r="S14" s="72"/>
      <c r="T14" s="75"/>
      <c r="U14" s="76">
        <f>C14+E14+G14+I14+K14+M14+O14+Q14+S14</f>
        <v>30500</v>
      </c>
      <c r="V14" s="86">
        <f t="shared" si="4"/>
        <v>29784</v>
      </c>
      <c r="W14" s="78">
        <f t="shared" si="2"/>
        <v>97.65245901639345</v>
      </c>
    </row>
    <row r="15" spans="1:23" s="55" customFormat="1" ht="19.5" customHeight="1" thickTop="1">
      <c r="A15" s="80">
        <v>3</v>
      </c>
      <c r="B15" s="87" t="s">
        <v>7</v>
      </c>
      <c r="C15" s="46">
        <f aca="true" t="shared" si="5" ref="C15:H15">SUM(C16:C17)</f>
        <v>53000</v>
      </c>
      <c r="D15" s="81">
        <f t="shared" si="5"/>
        <v>53000</v>
      </c>
      <c r="E15" s="51">
        <f t="shared" si="5"/>
        <v>2000</v>
      </c>
      <c r="F15" s="49">
        <f t="shared" si="5"/>
        <v>2000</v>
      </c>
      <c r="G15" s="48">
        <f t="shared" si="5"/>
        <v>7700</v>
      </c>
      <c r="H15" s="81">
        <f t="shared" si="5"/>
        <v>7688</v>
      </c>
      <c r="I15" s="51"/>
      <c r="J15" s="49"/>
      <c r="K15" s="48">
        <f>SUM(K16:K17)</f>
        <v>0</v>
      </c>
      <c r="L15" s="81">
        <f>SUM(L16:L17)</f>
        <v>0</v>
      </c>
      <c r="M15" s="51">
        <f>SUM(M16:M17)</f>
        <v>1500</v>
      </c>
      <c r="N15" s="49">
        <f>SUM(N16:N17)</f>
        <v>1500</v>
      </c>
      <c r="O15" s="48"/>
      <c r="P15" s="47"/>
      <c r="Q15" s="48">
        <f>SUM(Q16:Q17)</f>
        <v>1400</v>
      </c>
      <c r="R15" s="47">
        <f>SUM(R16:R17)</f>
        <v>1399</v>
      </c>
      <c r="S15" s="48">
        <f>SUM(S16:S17)</f>
        <v>4000</v>
      </c>
      <c r="T15" s="50">
        <f>SUM(T16:T17)</f>
        <v>4000</v>
      </c>
      <c r="U15" s="53">
        <f t="shared" si="3"/>
        <v>69600</v>
      </c>
      <c r="V15" s="47">
        <f t="shared" si="4"/>
        <v>69587</v>
      </c>
      <c r="W15" s="84">
        <f t="shared" si="2"/>
        <v>99.98132183908046</v>
      </c>
    </row>
    <row r="16" spans="1:23" s="67" customFormat="1" ht="15" customHeight="1">
      <c r="A16" s="56"/>
      <c r="B16" s="57" t="s">
        <v>21</v>
      </c>
      <c r="C16" s="58"/>
      <c r="D16" s="59"/>
      <c r="E16" s="60">
        <v>2000</v>
      </c>
      <c r="F16" s="59">
        <v>2000</v>
      </c>
      <c r="G16" s="60">
        <v>7700</v>
      </c>
      <c r="H16" s="59">
        <v>7688</v>
      </c>
      <c r="I16" s="60"/>
      <c r="J16" s="59"/>
      <c r="K16" s="60"/>
      <c r="L16" s="59"/>
      <c r="M16" s="60">
        <v>1500</v>
      </c>
      <c r="N16" s="59">
        <v>1500</v>
      </c>
      <c r="O16" s="60"/>
      <c r="P16" s="59"/>
      <c r="Q16" s="60">
        <v>1400</v>
      </c>
      <c r="R16" s="59">
        <v>1399</v>
      </c>
      <c r="S16" s="60">
        <v>4000</v>
      </c>
      <c r="T16" s="63">
        <v>4000</v>
      </c>
      <c r="U16" s="88">
        <f t="shared" si="3"/>
        <v>16600</v>
      </c>
      <c r="V16" s="85">
        <f t="shared" si="4"/>
        <v>16587</v>
      </c>
      <c r="W16" s="66">
        <f t="shared" si="2"/>
        <v>99.92168674698794</v>
      </c>
    </row>
    <row r="17" spans="1:23" s="79" customFormat="1" ht="15" customHeight="1" thickBot="1">
      <c r="A17" s="68"/>
      <c r="B17" s="69" t="s">
        <v>20</v>
      </c>
      <c r="C17" s="70">
        <v>53000</v>
      </c>
      <c r="D17" s="71">
        <v>53000</v>
      </c>
      <c r="E17" s="72"/>
      <c r="F17" s="71"/>
      <c r="G17" s="72"/>
      <c r="H17" s="71"/>
      <c r="I17" s="72"/>
      <c r="J17" s="71"/>
      <c r="K17" s="72"/>
      <c r="L17" s="71"/>
      <c r="M17" s="72"/>
      <c r="N17" s="71"/>
      <c r="O17" s="72"/>
      <c r="P17" s="71"/>
      <c r="Q17" s="72"/>
      <c r="R17" s="71"/>
      <c r="S17" s="72"/>
      <c r="T17" s="75"/>
      <c r="U17" s="89">
        <f t="shared" si="3"/>
        <v>53000</v>
      </c>
      <c r="V17" s="86">
        <f t="shared" si="4"/>
        <v>53000</v>
      </c>
      <c r="W17" s="78">
        <f t="shared" si="2"/>
        <v>100</v>
      </c>
    </row>
    <row r="18" spans="1:23" s="55" customFormat="1" ht="19.5" customHeight="1" thickTop="1">
      <c r="A18" s="80">
        <v>4</v>
      </c>
      <c r="B18" s="45" t="s">
        <v>8</v>
      </c>
      <c r="C18" s="46">
        <f>SUM(C19:C20)</f>
        <v>18000</v>
      </c>
      <c r="D18" s="81">
        <f>SUM(D19:D20)</f>
        <v>0</v>
      </c>
      <c r="E18" s="51"/>
      <c r="F18" s="49"/>
      <c r="G18" s="48">
        <f>SUM(G19:G20)</f>
        <v>12400</v>
      </c>
      <c r="H18" s="81">
        <f>SUM(H19:H20)</f>
        <v>9941</v>
      </c>
      <c r="I18" s="51"/>
      <c r="J18" s="49"/>
      <c r="K18" s="48"/>
      <c r="L18" s="81"/>
      <c r="M18" s="51">
        <f aca="true" t="shared" si="6" ref="M18:T18">SUM(M19:M20)</f>
        <v>500</v>
      </c>
      <c r="N18" s="49">
        <f t="shared" si="6"/>
        <v>500</v>
      </c>
      <c r="O18" s="48">
        <f t="shared" si="6"/>
        <v>75000</v>
      </c>
      <c r="P18" s="81">
        <f t="shared" si="6"/>
        <v>9882</v>
      </c>
      <c r="Q18" s="51">
        <f t="shared" si="6"/>
        <v>2000</v>
      </c>
      <c r="R18" s="49">
        <f t="shared" si="6"/>
        <v>1984</v>
      </c>
      <c r="S18" s="48">
        <f t="shared" si="6"/>
        <v>3600</v>
      </c>
      <c r="T18" s="46">
        <f t="shared" si="6"/>
        <v>3405</v>
      </c>
      <c r="U18" s="53">
        <f t="shared" si="3"/>
        <v>111500</v>
      </c>
      <c r="V18" s="47">
        <f t="shared" si="4"/>
        <v>25712</v>
      </c>
      <c r="W18" s="84">
        <f t="shared" si="2"/>
        <v>23.060089686098657</v>
      </c>
    </row>
    <row r="19" spans="1:23" s="67" customFormat="1" ht="15" customHeight="1">
      <c r="A19" s="56"/>
      <c r="B19" s="57" t="s">
        <v>21</v>
      </c>
      <c r="C19" s="58"/>
      <c r="D19" s="61"/>
      <c r="E19" s="62"/>
      <c r="F19" s="59"/>
      <c r="G19" s="60">
        <v>12400</v>
      </c>
      <c r="H19" s="59">
        <v>9941</v>
      </c>
      <c r="I19" s="60"/>
      <c r="J19" s="59"/>
      <c r="K19" s="60"/>
      <c r="L19" s="59"/>
      <c r="M19" s="60">
        <v>500</v>
      </c>
      <c r="N19" s="59">
        <v>500</v>
      </c>
      <c r="O19" s="60"/>
      <c r="P19" s="59"/>
      <c r="Q19" s="60">
        <v>2000</v>
      </c>
      <c r="R19" s="59">
        <v>1984</v>
      </c>
      <c r="S19" s="60">
        <v>3600</v>
      </c>
      <c r="T19" s="63">
        <v>3405</v>
      </c>
      <c r="U19" s="88">
        <f t="shared" si="3"/>
        <v>18500</v>
      </c>
      <c r="V19" s="85">
        <f t="shared" si="4"/>
        <v>15830</v>
      </c>
      <c r="W19" s="66">
        <f t="shared" si="2"/>
        <v>85.56756756756756</v>
      </c>
    </row>
    <row r="20" spans="1:23" s="79" customFormat="1" ht="15" customHeight="1" thickBot="1">
      <c r="A20" s="68"/>
      <c r="B20" s="69" t="s">
        <v>20</v>
      </c>
      <c r="C20" s="70">
        <v>18000</v>
      </c>
      <c r="D20" s="73">
        <v>0</v>
      </c>
      <c r="E20" s="74"/>
      <c r="F20" s="71"/>
      <c r="G20" s="72"/>
      <c r="H20" s="71"/>
      <c r="I20" s="72"/>
      <c r="J20" s="71"/>
      <c r="K20" s="72"/>
      <c r="L20" s="71"/>
      <c r="M20" s="72"/>
      <c r="N20" s="71"/>
      <c r="O20" s="72">
        <v>75000</v>
      </c>
      <c r="P20" s="71">
        <v>9882</v>
      </c>
      <c r="Q20" s="72"/>
      <c r="R20" s="71"/>
      <c r="S20" s="72"/>
      <c r="T20" s="75"/>
      <c r="U20" s="89">
        <f t="shared" si="3"/>
        <v>93000</v>
      </c>
      <c r="V20" s="86">
        <f t="shared" si="4"/>
        <v>9882</v>
      </c>
      <c r="W20" s="78">
        <f t="shared" si="2"/>
        <v>10.625806451612902</v>
      </c>
    </row>
    <row r="21" spans="1:23" s="55" customFormat="1" ht="19.5" customHeight="1" thickTop="1">
      <c r="A21" s="80">
        <v>5</v>
      </c>
      <c r="B21" s="45" t="s">
        <v>9</v>
      </c>
      <c r="C21" s="46">
        <f>SUM(C22:C23)</f>
        <v>10800</v>
      </c>
      <c r="D21" s="81">
        <f>SUM(D22:D23)</f>
        <v>10800</v>
      </c>
      <c r="E21" s="82"/>
      <c r="F21" s="47"/>
      <c r="G21" s="48">
        <f>SUM(G22:G23)</f>
        <v>1600</v>
      </c>
      <c r="H21" s="81">
        <f>SUM(H22:H23)</f>
        <v>1578</v>
      </c>
      <c r="I21" s="51"/>
      <c r="J21" s="49"/>
      <c r="K21" s="48"/>
      <c r="L21" s="81"/>
      <c r="M21" s="51"/>
      <c r="N21" s="49"/>
      <c r="O21" s="48"/>
      <c r="P21" s="81"/>
      <c r="Q21" s="51">
        <f>SUM(Q22:Q23)</f>
        <v>1100</v>
      </c>
      <c r="R21" s="49">
        <f>SUM(R22:R23)</f>
        <v>1097</v>
      </c>
      <c r="S21" s="48">
        <f>SUM(S22:S23)</f>
        <v>500</v>
      </c>
      <c r="T21" s="46">
        <f>SUM(T22:T23)</f>
        <v>500</v>
      </c>
      <c r="U21" s="53">
        <f t="shared" si="3"/>
        <v>14000</v>
      </c>
      <c r="V21" s="47">
        <f t="shared" si="4"/>
        <v>13975</v>
      </c>
      <c r="W21" s="84">
        <f t="shared" si="2"/>
        <v>99.82142857142857</v>
      </c>
    </row>
    <row r="22" spans="1:23" s="67" customFormat="1" ht="15" customHeight="1">
      <c r="A22" s="56"/>
      <c r="B22" s="57" t="s">
        <v>21</v>
      </c>
      <c r="C22" s="58"/>
      <c r="D22" s="61"/>
      <c r="E22" s="62"/>
      <c r="F22" s="59"/>
      <c r="G22" s="60">
        <v>1600</v>
      </c>
      <c r="H22" s="61">
        <v>1578</v>
      </c>
      <c r="I22" s="62"/>
      <c r="J22" s="59"/>
      <c r="K22" s="60"/>
      <c r="L22" s="61"/>
      <c r="M22" s="62"/>
      <c r="N22" s="59"/>
      <c r="O22" s="60"/>
      <c r="P22" s="61"/>
      <c r="Q22" s="62">
        <v>1100</v>
      </c>
      <c r="R22" s="59">
        <v>1097</v>
      </c>
      <c r="S22" s="60">
        <v>500</v>
      </c>
      <c r="T22" s="63">
        <v>500</v>
      </c>
      <c r="U22" s="88">
        <f t="shared" si="3"/>
        <v>3200</v>
      </c>
      <c r="V22" s="85">
        <f t="shared" si="4"/>
        <v>3175</v>
      </c>
      <c r="W22" s="66">
        <f t="shared" si="2"/>
        <v>99.21875</v>
      </c>
    </row>
    <row r="23" spans="1:23" s="79" customFormat="1" ht="15" customHeight="1" thickBot="1">
      <c r="A23" s="68"/>
      <c r="B23" s="69" t="s">
        <v>20</v>
      </c>
      <c r="C23" s="70">
        <v>10800</v>
      </c>
      <c r="D23" s="73">
        <v>10800</v>
      </c>
      <c r="E23" s="74"/>
      <c r="F23" s="71"/>
      <c r="G23" s="72"/>
      <c r="H23" s="73"/>
      <c r="I23" s="74"/>
      <c r="J23" s="71"/>
      <c r="K23" s="72"/>
      <c r="L23" s="73"/>
      <c r="M23" s="74"/>
      <c r="N23" s="71"/>
      <c r="O23" s="72"/>
      <c r="P23" s="73"/>
      <c r="Q23" s="74"/>
      <c r="R23" s="71"/>
      <c r="S23" s="72"/>
      <c r="T23" s="75"/>
      <c r="U23" s="89">
        <f t="shared" si="3"/>
        <v>10800</v>
      </c>
      <c r="V23" s="86">
        <f t="shared" si="4"/>
        <v>10800</v>
      </c>
      <c r="W23" s="90">
        <f t="shared" si="2"/>
        <v>100</v>
      </c>
    </row>
    <row r="24" spans="1:23" s="55" customFormat="1" ht="19.5" customHeight="1" thickTop="1">
      <c r="A24" s="80">
        <v>6</v>
      </c>
      <c r="B24" s="45" t="s">
        <v>10</v>
      </c>
      <c r="C24" s="46"/>
      <c r="D24" s="81"/>
      <c r="E24" s="82">
        <f>SUM(E25:E26)</f>
        <v>1300</v>
      </c>
      <c r="F24" s="83">
        <f aca="true" t="shared" si="7" ref="F24:N24">SUM(F25:F26)</f>
        <v>1300</v>
      </c>
      <c r="G24" s="48">
        <f t="shared" si="7"/>
        <v>4300</v>
      </c>
      <c r="H24" s="50">
        <f t="shared" si="7"/>
        <v>4300</v>
      </c>
      <c r="I24" s="82"/>
      <c r="J24" s="83"/>
      <c r="K24" s="48"/>
      <c r="L24" s="50"/>
      <c r="M24" s="82">
        <f t="shared" si="7"/>
        <v>3100</v>
      </c>
      <c r="N24" s="83">
        <f t="shared" si="7"/>
        <v>3100</v>
      </c>
      <c r="O24" s="48">
        <f aca="true" t="shared" si="8" ref="O24:T24">SUM(O25:O26)</f>
        <v>60000</v>
      </c>
      <c r="P24" s="50">
        <f t="shared" si="8"/>
        <v>59951</v>
      </c>
      <c r="Q24" s="82">
        <f t="shared" si="8"/>
        <v>2900</v>
      </c>
      <c r="R24" s="83">
        <f t="shared" si="8"/>
        <v>2899</v>
      </c>
      <c r="S24" s="48">
        <f t="shared" si="8"/>
        <v>1000</v>
      </c>
      <c r="T24" s="48">
        <f t="shared" si="8"/>
        <v>1000</v>
      </c>
      <c r="U24" s="53">
        <f t="shared" si="3"/>
        <v>72600</v>
      </c>
      <c r="V24" s="47">
        <f t="shared" si="4"/>
        <v>72550</v>
      </c>
      <c r="W24" s="84">
        <f t="shared" si="2"/>
        <v>99.93112947658402</v>
      </c>
    </row>
    <row r="25" spans="1:23" s="67" customFormat="1" ht="15" customHeight="1">
      <c r="A25" s="56"/>
      <c r="B25" s="57" t="s">
        <v>21</v>
      </c>
      <c r="C25" s="58"/>
      <c r="D25" s="59"/>
      <c r="E25" s="60">
        <v>1300</v>
      </c>
      <c r="F25" s="59">
        <v>1300</v>
      </c>
      <c r="G25" s="60">
        <v>4300</v>
      </c>
      <c r="H25" s="61">
        <v>4300</v>
      </c>
      <c r="I25" s="62"/>
      <c r="J25" s="59"/>
      <c r="K25" s="60"/>
      <c r="L25" s="61"/>
      <c r="M25" s="62">
        <v>3100</v>
      </c>
      <c r="N25" s="59">
        <v>3100</v>
      </c>
      <c r="O25" s="60"/>
      <c r="P25" s="61"/>
      <c r="Q25" s="62">
        <v>2900</v>
      </c>
      <c r="R25" s="59">
        <v>2899</v>
      </c>
      <c r="S25" s="60">
        <v>1000</v>
      </c>
      <c r="T25" s="63">
        <v>1000</v>
      </c>
      <c r="U25" s="88">
        <f t="shared" si="3"/>
        <v>12600</v>
      </c>
      <c r="V25" s="85">
        <f t="shared" si="4"/>
        <v>12599</v>
      </c>
      <c r="W25" s="66">
        <f t="shared" si="2"/>
        <v>99.9920634920635</v>
      </c>
    </row>
    <row r="26" spans="1:23" s="79" customFormat="1" ht="15" customHeight="1" thickBot="1">
      <c r="A26" s="68"/>
      <c r="B26" s="69" t="s">
        <v>20</v>
      </c>
      <c r="C26" s="70"/>
      <c r="D26" s="71"/>
      <c r="E26" s="72"/>
      <c r="F26" s="71"/>
      <c r="G26" s="72"/>
      <c r="H26" s="73"/>
      <c r="I26" s="74"/>
      <c r="J26" s="71"/>
      <c r="K26" s="72"/>
      <c r="L26" s="73"/>
      <c r="M26" s="74"/>
      <c r="N26" s="71"/>
      <c r="O26" s="72">
        <v>60000</v>
      </c>
      <c r="P26" s="73">
        <v>59951</v>
      </c>
      <c r="Q26" s="74"/>
      <c r="R26" s="71"/>
      <c r="S26" s="72"/>
      <c r="T26" s="75"/>
      <c r="U26" s="89">
        <f t="shared" si="3"/>
        <v>60000</v>
      </c>
      <c r="V26" s="86">
        <f t="shared" si="4"/>
        <v>59951</v>
      </c>
      <c r="W26" s="78">
        <f t="shared" si="2"/>
        <v>99.91833333333334</v>
      </c>
    </row>
    <row r="27" spans="1:23" s="55" customFormat="1" ht="19.5" customHeight="1" thickTop="1">
      <c r="A27" s="80">
        <v>7</v>
      </c>
      <c r="B27" s="45" t="s">
        <v>11</v>
      </c>
      <c r="C27" s="46">
        <f aca="true" t="shared" si="9" ref="C27:H27">SUM(C28:C29)</f>
        <v>70000</v>
      </c>
      <c r="D27" s="47">
        <f t="shared" si="9"/>
        <v>70000</v>
      </c>
      <c r="E27" s="48">
        <f t="shared" si="9"/>
        <v>1800</v>
      </c>
      <c r="F27" s="47">
        <f t="shared" si="9"/>
        <v>1788</v>
      </c>
      <c r="G27" s="48">
        <f t="shared" si="9"/>
        <v>5550</v>
      </c>
      <c r="H27" s="50">
        <f t="shared" si="9"/>
        <v>5542</v>
      </c>
      <c r="I27" s="82"/>
      <c r="J27" s="83"/>
      <c r="K27" s="48">
        <f>SUM(K28:K29)</f>
        <v>0</v>
      </c>
      <c r="L27" s="50">
        <f>SUM(L28:L29)</f>
        <v>0</v>
      </c>
      <c r="M27" s="82">
        <f>SUM(M28:M29)</f>
        <v>2050</v>
      </c>
      <c r="N27" s="83">
        <f>SUM(N28:N29)</f>
        <v>2050</v>
      </c>
      <c r="O27" s="48">
        <f aca="true" t="shared" si="10" ref="O27:T27">SUM(O28:O29)</f>
        <v>16000</v>
      </c>
      <c r="P27" s="50">
        <f t="shared" si="10"/>
        <v>16000</v>
      </c>
      <c r="Q27" s="82">
        <f t="shared" si="10"/>
        <v>2300</v>
      </c>
      <c r="R27" s="83">
        <f t="shared" si="10"/>
        <v>2300</v>
      </c>
      <c r="S27" s="48">
        <f t="shared" si="10"/>
        <v>1300</v>
      </c>
      <c r="T27" s="48">
        <f t="shared" si="10"/>
        <v>1300</v>
      </c>
      <c r="U27" s="53">
        <f t="shared" si="3"/>
        <v>99000</v>
      </c>
      <c r="V27" s="47">
        <f t="shared" si="4"/>
        <v>98980</v>
      </c>
      <c r="W27" s="84">
        <f t="shared" si="2"/>
        <v>99.97979797979798</v>
      </c>
    </row>
    <row r="28" spans="1:23" s="67" customFormat="1" ht="15" customHeight="1">
      <c r="A28" s="56"/>
      <c r="B28" s="57" t="s">
        <v>21</v>
      </c>
      <c r="C28" s="58"/>
      <c r="D28" s="59"/>
      <c r="E28" s="60">
        <v>1800</v>
      </c>
      <c r="F28" s="59">
        <v>1788</v>
      </c>
      <c r="G28" s="60">
        <v>5550</v>
      </c>
      <c r="H28" s="61">
        <v>5542</v>
      </c>
      <c r="I28" s="62"/>
      <c r="J28" s="59"/>
      <c r="K28" s="60"/>
      <c r="L28" s="61"/>
      <c r="M28" s="62">
        <v>2050</v>
      </c>
      <c r="N28" s="59">
        <v>2050</v>
      </c>
      <c r="O28" s="60"/>
      <c r="P28" s="61"/>
      <c r="Q28" s="62">
        <v>2300</v>
      </c>
      <c r="R28" s="59">
        <v>2300</v>
      </c>
      <c r="S28" s="60">
        <v>1300</v>
      </c>
      <c r="T28" s="63">
        <v>1300</v>
      </c>
      <c r="U28" s="88">
        <f t="shared" si="3"/>
        <v>13000</v>
      </c>
      <c r="V28" s="85">
        <f t="shared" si="4"/>
        <v>12980</v>
      </c>
      <c r="W28" s="66">
        <f t="shared" si="2"/>
        <v>99.84615384615385</v>
      </c>
    </row>
    <row r="29" spans="1:23" s="79" customFormat="1" ht="15" customHeight="1" thickBot="1">
      <c r="A29" s="68"/>
      <c r="B29" s="69" t="s">
        <v>20</v>
      </c>
      <c r="C29" s="70">
        <v>70000</v>
      </c>
      <c r="D29" s="71">
        <v>70000</v>
      </c>
      <c r="E29" s="74"/>
      <c r="F29" s="71"/>
      <c r="G29" s="72"/>
      <c r="H29" s="73"/>
      <c r="I29" s="74"/>
      <c r="J29" s="71"/>
      <c r="K29" s="72"/>
      <c r="L29" s="73"/>
      <c r="M29" s="74"/>
      <c r="N29" s="71"/>
      <c r="O29" s="72">
        <v>16000</v>
      </c>
      <c r="P29" s="73">
        <v>16000</v>
      </c>
      <c r="Q29" s="74"/>
      <c r="R29" s="71"/>
      <c r="S29" s="72"/>
      <c r="T29" s="75"/>
      <c r="U29" s="89">
        <f t="shared" si="3"/>
        <v>86000</v>
      </c>
      <c r="V29" s="86">
        <f t="shared" si="4"/>
        <v>86000</v>
      </c>
      <c r="W29" s="78">
        <f t="shared" si="2"/>
        <v>100</v>
      </c>
    </row>
    <row r="30" spans="1:23" s="55" customFormat="1" ht="19.5" customHeight="1" thickTop="1">
      <c r="A30" s="80">
        <v>8</v>
      </c>
      <c r="B30" s="87" t="s">
        <v>27</v>
      </c>
      <c r="C30" s="46">
        <f>SUM(C31:C32)</f>
        <v>69600</v>
      </c>
      <c r="D30" s="81">
        <f>SUM(D31:D32)</f>
        <v>51600</v>
      </c>
      <c r="E30" s="82"/>
      <c r="F30" s="47"/>
      <c r="G30" s="48">
        <f>SUM(G31:G32)</f>
        <v>18700</v>
      </c>
      <c r="H30" s="81">
        <f>SUM(H31:H32)</f>
        <v>18353</v>
      </c>
      <c r="I30" s="82"/>
      <c r="J30" s="47"/>
      <c r="K30" s="48">
        <f>SUM(K31:K32)</f>
        <v>0</v>
      </c>
      <c r="L30" s="81">
        <f>SUM(L31:L32)</f>
        <v>0</v>
      </c>
      <c r="M30" s="82">
        <f>SUM(M31:M32)</f>
        <v>800</v>
      </c>
      <c r="N30" s="47">
        <f>SUM(N31:N32)</f>
        <v>794</v>
      </c>
      <c r="O30" s="48"/>
      <c r="P30" s="81"/>
      <c r="Q30" s="82">
        <f>SUM(Q31:Q32)</f>
        <v>1000</v>
      </c>
      <c r="R30" s="47">
        <f>SUM(R31:R32)</f>
        <v>1000</v>
      </c>
      <c r="S30" s="48">
        <f>SUM(S31:S32)</f>
        <v>1800</v>
      </c>
      <c r="T30" s="46">
        <f>SUM(T31:T32)</f>
        <v>1798</v>
      </c>
      <c r="U30" s="53">
        <f t="shared" si="3"/>
        <v>91900</v>
      </c>
      <c r="V30" s="47">
        <f t="shared" si="4"/>
        <v>73545</v>
      </c>
      <c r="W30" s="84">
        <f t="shared" si="2"/>
        <v>80.0272034820457</v>
      </c>
    </row>
    <row r="31" spans="1:23" s="67" customFormat="1" ht="15" customHeight="1">
      <c r="A31" s="56"/>
      <c r="B31" s="57" t="s">
        <v>21</v>
      </c>
      <c r="C31" s="58"/>
      <c r="D31" s="61"/>
      <c r="E31" s="62"/>
      <c r="F31" s="59"/>
      <c r="G31" s="60">
        <v>18700</v>
      </c>
      <c r="H31" s="59">
        <v>18353</v>
      </c>
      <c r="I31" s="60"/>
      <c r="J31" s="59"/>
      <c r="K31" s="60"/>
      <c r="L31" s="59"/>
      <c r="M31" s="60">
        <v>800</v>
      </c>
      <c r="N31" s="59">
        <v>794</v>
      </c>
      <c r="O31" s="60"/>
      <c r="P31" s="59"/>
      <c r="Q31" s="60">
        <v>1000</v>
      </c>
      <c r="R31" s="59">
        <v>1000</v>
      </c>
      <c r="S31" s="60">
        <v>1800</v>
      </c>
      <c r="T31" s="63">
        <v>1798</v>
      </c>
      <c r="U31" s="88">
        <f t="shared" si="3"/>
        <v>22300</v>
      </c>
      <c r="V31" s="85">
        <f t="shared" si="4"/>
        <v>21945</v>
      </c>
      <c r="W31" s="66">
        <f t="shared" si="2"/>
        <v>98.40807174887892</v>
      </c>
    </row>
    <row r="32" spans="1:23" s="79" customFormat="1" ht="15" customHeight="1" thickBot="1">
      <c r="A32" s="68"/>
      <c r="B32" s="69" t="s">
        <v>20</v>
      </c>
      <c r="C32" s="70">
        <v>69600</v>
      </c>
      <c r="D32" s="73">
        <v>51600</v>
      </c>
      <c r="E32" s="74"/>
      <c r="F32" s="71"/>
      <c r="G32" s="74"/>
      <c r="H32" s="71"/>
      <c r="I32" s="72"/>
      <c r="J32" s="71"/>
      <c r="K32" s="72"/>
      <c r="L32" s="71"/>
      <c r="M32" s="72"/>
      <c r="N32" s="71"/>
      <c r="O32" s="72"/>
      <c r="P32" s="71"/>
      <c r="Q32" s="72"/>
      <c r="R32" s="71"/>
      <c r="S32" s="72"/>
      <c r="T32" s="75"/>
      <c r="U32" s="89">
        <f t="shared" si="3"/>
        <v>69600</v>
      </c>
      <c r="V32" s="86">
        <f t="shared" si="4"/>
        <v>51600</v>
      </c>
      <c r="W32" s="78">
        <f t="shared" si="2"/>
        <v>74.13793103448276</v>
      </c>
    </row>
    <row r="33" spans="1:23" s="99" customFormat="1" ht="19.5" customHeight="1" thickTop="1">
      <c r="A33" s="80">
        <v>9</v>
      </c>
      <c r="B33" s="91" t="s">
        <v>28</v>
      </c>
      <c r="C33" s="92">
        <f>SUM(C34:C35)</f>
        <v>17000</v>
      </c>
      <c r="D33" s="93">
        <f>SUM(D34:D35)</f>
        <v>17000</v>
      </c>
      <c r="E33" s="94"/>
      <c r="F33" s="95"/>
      <c r="G33" s="94">
        <f>SUM(G34:G35)</f>
        <v>3700</v>
      </c>
      <c r="H33" s="97">
        <f>SUM(H34:H35)</f>
        <v>1176</v>
      </c>
      <c r="I33" s="94"/>
      <c r="J33" s="98"/>
      <c r="K33" s="96"/>
      <c r="L33" s="97"/>
      <c r="M33" s="96"/>
      <c r="N33" s="98"/>
      <c r="O33" s="96"/>
      <c r="P33" s="98"/>
      <c r="Q33" s="96"/>
      <c r="R33" s="98"/>
      <c r="S33" s="96">
        <f>SUM(S34:S35)</f>
        <v>2700</v>
      </c>
      <c r="T33" s="97">
        <f>SUM(T34:T35)</f>
        <v>728</v>
      </c>
      <c r="U33" s="53">
        <f>C33+E33+G33+I33+K33+M33+O33+Q33+S33</f>
        <v>23400</v>
      </c>
      <c r="V33" s="47">
        <f t="shared" si="4"/>
        <v>18904</v>
      </c>
      <c r="W33" s="84">
        <f t="shared" si="2"/>
        <v>80.78632478632478</v>
      </c>
    </row>
    <row r="34" spans="1:23" s="79" customFormat="1" ht="15" customHeight="1">
      <c r="A34" s="56"/>
      <c r="B34" s="57" t="s">
        <v>21</v>
      </c>
      <c r="C34" s="58"/>
      <c r="D34" s="61"/>
      <c r="E34" s="62"/>
      <c r="F34" s="59"/>
      <c r="G34" s="60">
        <v>3700</v>
      </c>
      <c r="H34" s="63">
        <v>1176</v>
      </c>
      <c r="I34" s="62"/>
      <c r="J34" s="100"/>
      <c r="K34" s="60"/>
      <c r="L34" s="63"/>
      <c r="M34" s="60"/>
      <c r="N34" s="100"/>
      <c r="O34" s="60"/>
      <c r="P34" s="100"/>
      <c r="Q34" s="60"/>
      <c r="R34" s="100"/>
      <c r="S34" s="60">
        <v>2700</v>
      </c>
      <c r="T34" s="63">
        <v>728</v>
      </c>
      <c r="U34" s="139">
        <f>C34+E34+G34+I34+K34+M34+O34+Q34+S34</f>
        <v>6400</v>
      </c>
      <c r="V34" s="140">
        <f t="shared" si="4"/>
        <v>1904</v>
      </c>
      <c r="W34" s="126">
        <f t="shared" si="2"/>
        <v>29.75</v>
      </c>
    </row>
    <row r="35" spans="1:23" s="79" customFormat="1" ht="15" customHeight="1" thickBot="1">
      <c r="A35" s="68"/>
      <c r="B35" s="69" t="s">
        <v>20</v>
      </c>
      <c r="C35" s="70">
        <v>17000</v>
      </c>
      <c r="D35" s="73">
        <v>17000</v>
      </c>
      <c r="E35" s="74"/>
      <c r="F35" s="71"/>
      <c r="G35" s="72"/>
      <c r="H35" s="75"/>
      <c r="I35" s="74"/>
      <c r="J35" s="127"/>
      <c r="K35" s="72"/>
      <c r="L35" s="75"/>
      <c r="M35" s="72"/>
      <c r="N35" s="127"/>
      <c r="O35" s="72"/>
      <c r="P35" s="127"/>
      <c r="Q35" s="72"/>
      <c r="R35" s="127"/>
      <c r="S35" s="72"/>
      <c r="T35" s="75"/>
      <c r="U35" s="141">
        <f>C35+E35+G35+I35+K35+M35+O35+Q35+S35</f>
        <v>17000</v>
      </c>
      <c r="V35" s="142">
        <f t="shared" si="4"/>
        <v>17000</v>
      </c>
      <c r="W35" s="128">
        <f t="shared" si="2"/>
        <v>100</v>
      </c>
    </row>
    <row r="36" spans="1:23" s="55" customFormat="1" ht="19.5" customHeight="1" thickTop="1">
      <c r="A36" s="80">
        <v>10</v>
      </c>
      <c r="B36" s="45" t="s">
        <v>29</v>
      </c>
      <c r="C36" s="46"/>
      <c r="D36" s="81"/>
      <c r="E36" s="82"/>
      <c r="F36" s="47"/>
      <c r="G36" s="48">
        <f>SUM(G37:G38)</f>
        <v>27901</v>
      </c>
      <c r="H36" s="50">
        <f aca="true" t="shared" si="11" ref="H36:N36">SUM(H37:H38)</f>
        <v>24584</v>
      </c>
      <c r="I36" s="82"/>
      <c r="J36" s="83"/>
      <c r="K36" s="48">
        <f t="shared" si="11"/>
        <v>0</v>
      </c>
      <c r="L36" s="50">
        <f t="shared" si="11"/>
        <v>0</v>
      </c>
      <c r="M36" s="82">
        <f t="shared" si="11"/>
        <v>1199</v>
      </c>
      <c r="N36" s="83">
        <f t="shared" si="11"/>
        <v>1198</v>
      </c>
      <c r="O36" s="48">
        <f aca="true" t="shared" si="12" ref="O36:T36">SUM(O37:O38)</f>
        <v>43000</v>
      </c>
      <c r="P36" s="50">
        <f t="shared" si="12"/>
        <v>42953</v>
      </c>
      <c r="Q36" s="82">
        <f t="shared" si="12"/>
        <v>5000</v>
      </c>
      <c r="R36" s="83">
        <f t="shared" si="12"/>
        <v>4943</v>
      </c>
      <c r="S36" s="48">
        <f t="shared" si="12"/>
        <v>4000</v>
      </c>
      <c r="T36" s="48">
        <f t="shared" si="12"/>
        <v>3999</v>
      </c>
      <c r="U36" s="53">
        <f t="shared" si="3"/>
        <v>81100</v>
      </c>
      <c r="V36" s="47">
        <f t="shared" si="4"/>
        <v>77677</v>
      </c>
      <c r="W36" s="84">
        <f t="shared" si="2"/>
        <v>95.77928483353884</v>
      </c>
    </row>
    <row r="37" spans="1:23" s="107" customFormat="1" ht="15" customHeight="1">
      <c r="A37" s="143"/>
      <c r="B37" s="57" t="s">
        <v>21</v>
      </c>
      <c r="C37" s="144"/>
      <c r="D37" s="145"/>
      <c r="E37" s="146"/>
      <c r="F37" s="147"/>
      <c r="G37" s="60">
        <v>27901</v>
      </c>
      <c r="H37" s="61">
        <v>24584</v>
      </c>
      <c r="I37" s="62"/>
      <c r="J37" s="59"/>
      <c r="K37" s="60"/>
      <c r="L37" s="61"/>
      <c r="M37" s="62">
        <v>1199</v>
      </c>
      <c r="N37" s="59">
        <v>1198</v>
      </c>
      <c r="O37" s="148"/>
      <c r="P37" s="145"/>
      <c r="Q37" s="62">
        <v>5000</v>
      </c>
      <c r="R37" s="59">
        <v>4943</v>
      </c>
      <c r="S37" s="60">
        <v>4000</v>
      </c>
      <c r="T37" s="63">
        <v>3999</v>
      </c>
      <c r="U37" s="88">
        <f t="shared" si="3"/>
        <v>38100</v>
      </c>
      <c r="V37" s="85">
        <f t="shared" si="4"/>
        <v>34724</v>
      </c>
      <c r="W37" s="66">
        <f t="shared" si="2"/>
        <v>91.13910761154855</v>
      </c>
    </row>
    <row r="38" spans="1:23" s="107" customFormat="1" ht="15" customHeight="1" thickBot="1">
      <c r="A38" s="101"/>
      <c r="B38" s="69" t="s">
        <v>20</v>
      </c>
      <c r="C38" s="102"/>
      <c r="D38" s="103"/>
      <c r="E38" s="104"/>
      <c r="F38" s="105"/>
      <c r="G38" s="106"/>
      <c r="H38" s="103"/>
      <c r="I38" s="104"/>
      <c r="J38" s="105"/>
      <c r="K38" s="106"/>
      <c r="L38" s="103"/>
      <c r="M38" s="104"/>
      <c r="N38" s="105"/>
      <c r="O38" s="72">
        <v>43000</v>
      </c>
      <c r="P38" s="73">
        <v>42953</v>
      </c>
      <c r="Q38" s="104"/>
      <c r="R38" s="105"/>
      <c r="S38" s="106"/>
      <c r="T38" s="108"/>
      <c r="U38" s="89">
        <f t="shared" si="3"/>
        <v>43000</v>
      </c>
      <c r="V38" s="86">
        <f t="shared" si="4"/>
        <v>42953</v>
      </c>
      <c r="W38" s="90">
        <f t="shared" si="2"/>
        <v>99.8906976744186</v>
      </c>
    </row>
    <row r="39" spans="1:23" s="55" customFormat="1" ht="19.5" customHeight="1" thickTop="1">
      <c r="A39" s="80">
        <v>11</v>
      </c>
      <c r="B39" s="45" t="s">
        <v>12</v>
      </c>
      <c r="C39" s="46">
        <f>SUM(C40:C41)</f>
        <v>80800</v>
      </c>
      <c r="D39" s="81">
        <f>SUM(D40:D41)</f>
        <v>80800</v>
      </c>
      <c r="E39" s="82">
        <f>SUM(E40:E41)</f>
        <v>2600</v>
      </c>
      <c r="F39" s="83">
        <f aca="true" t="shared" si="13" ref="F39:L39">SUM(F40:F41)</f>
        <v>2593</v>
      </c>
      <c r="G39" s="48">
        <f t="shared" si="13"/>
        <v>6500</v>
      </c>
      <c r="H39" s="50">
        <f t="shared" si="13"/>
        <v>6499</v>
      </c>
      <c r="I39" s="82"/>
      <c r="J39" s="83"/>
      <c r="K39" s="48">
        <f t="shared" si="13"/>
        <v>0</v>
      </c>
      <c r="L39" s="50">
        <f t="shared" si="13"/>
        <v>0</v>
      </c>
      <c r="M39" s="82"/>
      <c r="N39" s="83"/>
      <c r="O39" s="48"/>
      <c r="P39" s="50"/>
      <c r="Q39" s="82">
        <f>SUM(Q40:Q41)</f>
        <v>6300</v>
      </c>
      <c r="R39" s="83">
        <f>SUM(R40:R41)</f>
        <v>6300</v>
      </c>
      <c r="S39" s="48">
        <f>SUM(S40:S41)</f>
        <v>4700</v>
      </c>
      <c r="T39" s="48">
        <f>SUM(T40:T41)</f>
        <v>4497</v>
      </c>
      <c r="U39" s="53">
        <f t="shared" si="3"/>
        <v>100900</v>
      </c>
      <c r="V39" s="47">
        <f t="shared" si="4"/>
        <v>100689</v>
      </c>
      <c r="W39" s="84">
        <f t="shared" si="2"/>
        <v>99.79088206144698</v>
      </c>
    </row>
    <row r="40" spans="1:23" s="67" customFormat="1" ht="15" customHeight="1">
      <c r="A40" s="56"/>
      <c r="B40" s="57" t="s">
        <v>21</v>
      </c>
      <c r="C40" s="58"/>
      <c r="D40" s="61"/>
      <c r="E40" s="62">
        <v>2600</v>
      </c>
      <c r="F40" s="59">
        <v>2593</v>
      </c>
      <c r="G40" s="60">
        <v>6500</v>
      </c>
      <c r="H40" s="61">
        <v>6499</v>
      </c>
      <c r="I40" s="62"/>
      <c r="J40" s="59"/>
      <c r="K40" s="60"/>
      <c r="L40" s="61"/>
      <c r="M40" s="62"/>
      <c r="N40" s="59"/>
      <c r="O40" s="60"/>
      <c r="P40" s="61"/>
      <c r="Q40" s="62">
        <v>6300</v>
      </c>
      <c r="R40" s="59">
        <v>6300</v>
      </c>
      <c r="S40" s="60">
        <v>4700</v>
      </c>
      <c r="T40" s="63">
        <v>4497</v>
      </c>
      <c r="U40" s="88">
        <f t="shared" si="3"/>
        <v>20100</v>
      </c>
      <c r="V40" s="85">
        <f t="shared" si="4"/>
        <v>19889</v>
      </c>
      <c r="W40" s="66">
        <f t="shared" si="2"/>
        <v>98.95024875621891</v>
      </c>
    </row>
    <row r="41" spans="1:23" s="79" customFormat="1" ht="15" customHeight="1" thickBot="1">
      <c r="A41" s="68"/>
      <c r="B41" s="69" t="s">
        <v>20</v>
      </c>
      <c r="C41" s="70">
        <v>80800</v>
      </c>
      <c r="D41" s="71">
        <v>80800</v>
      </c>
      <c r="E41" s="72"/>
      <c r="F41" s="71"/>
      <c r="G41" s="72"/>
      <c r="H41" s="73"/>
      <c r="I41" s="74"/>
      <c r="J41" s="71"/>
      <c r="K41" s="72"/>
      <c r="L41" s="73"/>
      <c r="M41" s="74"/>
      <c r="N41" s="71"/>
      <c r="O41" s="72"/>
      <c r="P41" s="73"/>
      <c r="Q41" s="74"/>
      <c r="R41" s="71"/>
      <c r="S41" s="72"/>
      <c r="T41" s="75"/>
      <c r="U41" s="89">
        <f t="shared" si="3"/>
        <v>80800</v>
      </c>
      <c r="V41" s="86">
        <f t="shared" si="4"/>
        <v>80800</v>
      </c>
      <c r="W41" s="78">
        <f t="shared" si="2"/>
        <v>100</v>
      </c>
    </row>
    <row r="42" spans="1:23" s="55" customFormat="1" ht="18" customHeight="1" thickTop="1">
      <c r="A42" s="80">
        <v>12</v>
      </c>
      <c r="B42" s="45" t="s">
        <v>13</v>
      </c>
      <c r="C42" s="46"/>
      <c r="D42" s="81"/>
      <c r="E42" s="51">
        <f>SUM(E43:E44)</f>
        <v>5300</v>
      </c>
      <c r="F42" s="52">
        <f aca="true" t="shared" si="14" ref="F42:P42">SUM(F43:F44)</f>
        <v>5298</v>
      </c>
      <c r="G42" s="48">
        <f t="shared" si="14"/>
        <v>28100</v>
      </c>
      <c r="H42" s="50">
        <f t="shared" si="14"/>
        <v>27826</v>
      </c>
      <c r="I42" s="82">
        <f>SUM(I43:I44)</f>
        <v>15000</v>
      </c>
      <c r="J42" s="83">
        <f>SUM(J43:J44)</f>
        <v>15000</v>
      </c>
      <c r="K42" s="48">
        <f t="shared" si="14"/>
        <v>0</v>
      </c>
      <c r="L42" s="50">
        <f t="shared" si="14"/>
        <v>0</v>
      </c>
      <c r="M42" s="82">
        <f t="shared" si="14"/>
        <v>3500</v>
      </c>
      <c r="N42" s="83">
        <f t="shared" si="14"/>
        <v>3498</v>
      </c>
      <c r="O42" s="48">
        <f t="shared" si="14"/>
        <v>36500</v>
      </c>
      <c r="P42" s="50">
        <f t="shared" si="14"/>
        <v>35933</v>
      </c>
      <c r="Q42" s="82">
        <f>SUM(Q43:Q44)</f>
        <v>9100</v>
      </c>
      <c r="R42" s="83">
        <f>SUM(R43:R44)</f>
        <v>9096</v>
      </c>
      <c r="S42" s="48">
        <f>SUM(S43:S44)</f>
        <v>3300</v>
      </c>
      <c r="T42" s="48">
        <f>SUM(T43:T44)</f>
        <v>2396</v>
      </c>
      <c r="U42" s="53">
        <f t="shared" si="3"/>
        <v>100800</v>
      </c>
      <c r="V42" s="47">
        <f t="shared" si="4"/>
        <v>99047</v>
      </c>
      <c r="W42" s="84">
        <f t="shared" si="2"/>
        <v>98.2609126984127</v>
      </c>
    </row>
    <row r="43" spans="1:23" s="67" customFormat="1" ht="16.5" customHeight="1">
      <c r="A43" s="56"/>
      <c r="B43" s="57" t="s">
        <v>21</v>
      </c>
      <c r="C43" s="58"/>
      <c r="D43" s="61"/>
      <c r="E43" s="62">
        <v>5300</v>
      </c>
      <c r="F43" s="59">
        <v>5298</v>
      </c>
      <c r="G43" s="60">
        <v>28100</v>
      </c>
      <c r="H43" s="61">
        <v>27826</v>
      </c>
      <c r="I43" s="62"/>
      <c r="J43" s="59"/>
      <c r="K43" s="60"/>
      <c r="L43" s="59"/>
      <c r="M43" s="60">
        <v>3500</v>
      </c>
      <c r="N43" s="59">
        <v>3498</v>
      </c>
      <c r="O43" s="60"/>
      <c r="P43" s="61"/>
      <c r="Q43" s="62">
        <v>9100</v>
      </c>
      <c r="R43" s="59">
        <v>9096</v>
      </c>
      <c r="S43" s="60">
        <v>3300</v>
      </c>
      <c r="T43" s="63">
        <v>2396</v>
      </c>
      <c r="U43" s="88">
        <f t="shared" si="3"/>
        <v>49300</v>
      </c>
      <c r="V43" s="85">
        <f t="shared" si="4"/>
        <v>48114</v>
      </c>
      <c r="W43" s="66">
        <f t="shared" si="2"/>
        <v>97.5943204868154</v>
      </c>
    </row>
    <row r="44" spans="1:23" s="79" customFormat="1" ht="16.5" customHeight="1" thickBot="1">
      <c r="A44" s="68"/>
      <c r="B44" s="69" t="s">
        <v>20</v>
      </c>
      <c r="C44" s="70"/>
      <c r="D44" s="73"/>
      <c r="E44" s="74"/>
      <c r="F44" s="71"/>
      <c r="G44" s="72"/>
      <c r="H44" s="71"/>
      <c r="I44" s="72">
        <v>15000</v>
      </c>
      <c r="J44" s="71">
        <v>15000</v>
      </c>
      <c r="K44" s="72"/>
      <c r="L44" s="71"/>
      <c r="M44" s="72"/>
      <c r="N44" s="71"/>
      <c r="O44" s="72">
        <v>36500</v>
      </c>
      <c r="P44" s="71">
        <v>35933</v>
      </c>
      <c r="Q44" s="72"/>
      <c r="R44" s="71"/>
      <c r="S44" s="72"/>
      <c r="T44" s="75"/>
      <c r="U44" s="89">
        <f t="shared" si="3"/>
        <v>51500</v>
      </c>
      <c r="V44" s="86">
        <f t="shared" si="4"/>
        <v>50933</v>
      </c>
      <c r="W44" s="78">
        <f t="shared" si="2"/>
        <v>98.89902912621359</v>
      </c>
    </row>
    <row r="45" spans="1:23" s="55" customFormat="1" ht="19.5" customHeight="1" thickTop="1">
      <c r="A45" s="80">
        <v>13</v>
      </c>
      <c r="B45" s="45" t="s">
        <v>14</v>
      </c>
      <c r="C45" s="46">
        <f>SUM(C46:C47)</f>
        <v>38630</v>
      </c>
      <c r="D45" s="81">
        <f aca="true" t="shared" si="15" ref="D45:L45">SUM(D46:D47)</f>
        <v>20000</v>
      </c>
      <c r="E45" s="82">
        <f t="shared" si="15"/>
        <v>1500</v>
      </c>
      <c r="F45" s="47">
        <f t="shared" si="15"/>
        <v>1492</v>
      </c>
      <c r="G45" s="48">
        <f t="shared" si="15"/>
        <v>16800</v>
      </c>
      <c r="H45" s="81">
        <f t="shared" si="15"/>
        <v>16685</v>
      </c>
      <c r="I45" s="51">
        <f>SUM(I46:I47)</f>
        <v>8000</v>
      </c>
      <c r="J45" s="49">
        <f>SUM(J46:J47)</f>
        <v>8000</v>
      </c>
      <c r="K45" s="48">
        <f t="shared" si="15"/>
        <v>0</v>
      </c>
      <c r="L45" s="81">
        <f t="shared" si="15"/>
        <v>0</v>
      </c>
      <c r="M45" s="51"/>
      <c r="N45" s="49"/>
      <c r="O45" s="48">
        <f aca="true" t="shared" si="16" ref="O45:T45">SUM(O46:O47)</f>
        <v>4000</v>
      </c>
      <c r="P45" s="81">
        <f t="shared" si="16"/>
        <v>3372</v>
      </c>
      <c r="Q45" s="51">
        <f t="shared" si="16"/>
        <v>6000</v>
      </c>
      <c r="R45" s="49">
        <f t="shared" si="16"/>
        <v>5973</v>
      </c>
      <c r="S45" s="48">
        <f t="shared" si="16"/>
        <v>4000</v>
      </c>
      <c r="T45" s="46">
        <f t="shared" si="16"/>
        <v>3785</v>
      </c>
      <c r="U45" s="53">
        <f t="shared" si="3"/>
        <v>78930</v>
      </c>
      <c r="V45" s="47">
        <f t="shared" si="4"/>
        <v>59307</v>
      </c>
      <c r="W45" s="84">
        <f t="shared" si="2"/>
        <v>75.13873052071456</v>
      </c>
    </row>
    <row r="46" spans="1:23" s="67" customFormat="1" ht="15" customHeight="1">
      <c r="A46" s="56"/>
      <c r="B46" s="57" t="s">
        <v>21</v>
      </c>
      <c r="C46" s="58"/>
      <c r="D46" s="61"/>
      <c r="E46" s="62">
        <v>1500</v>
      </c>
      <c r="F46" s="59">
        <v>1492</v>
      </c>
      <c r="G46" s="60">
        <v>16800</v>
      </c>
      <c r="H46" s="61">
        <v>16685</v>
      </c>
      <c r="I46" s="62"/>
      <c r="J46" s="59"/>
      <c r="K46" s="60"/>
      <c r="L46" s="61"/>
      <c r="M46" s="62"/>
      <c r="N46" s="59"/>
      <c r="O46" s="60"/>
      <c r="P46" s="61"/>
      <c r="Q46" s="62">
        <v>6000</v>
      </c>
      <c r="R46" s="59">
        <v>5973</v>
      </c>
      <c r="S46" s="60">
        <v>4000</v>
      </c>
      <c r="T46" s="63">
        <v>3785</v>
      </c>
      <c r="U46" s="88">
        <f t="shared" si="3"/>
        <v>28300</v>
      </c>
      <c r="V46" s="85">
        <f t="shared" si="4"/>
        <v>27935</v>
      </c>
      <c r="W46" s="66">
        <f t="shared" si="2"/>
        <v>98.71024734982332</v>
      </c>
    </row>
    <row r="47" spans="1:23" s="79" customFormat="1" ht="15" customHeight="1" thickBot="1">
      <c r="A47" s="68"/>
      <c r="B47" s="69" t="s">
        <v>20</v>
      </c>
      <c r="C47" s="70">
        <v>38630</v>
      </c>
      <c r="D47" s="73">
        <v>20000</v>
      </c>
      <c r="E47" s="74"/>
      <c r="F47" s="71"/>
      <c r="G47" s="72"/>
      <c r="H47" s="73"/>
      <c r="I47" s="74">
        <v>8000</v>
      </c>
      <c r="J47" s="71">
        <v>8000</v>
      </c>
      <c r="K47" s="72"/>
      <c r="L47" s="73"/>
      <c r="M47" s="74"/>
      <c r="N47" s="71"/>
      <c r="O47" s="72">
        <v>4000</v>
      </c>
      <c r="P47" s="73">
        <v>3372</v>
      </c>
      <c r="Q47" s="74"/>
      <c r="R47" s="71"/>
      <c r="S47" s="72"/>
      <c r="T47" s="75"/>
      <c r="U47" s="89">
        <f t="shared" si="3"/>
        <v>50630</v>
      </c>
      <c r="V47" s="86">
        <f t="shared" si="4"/>
        <v>31372</v>
      </c>
      <c r="W47" s="78">
        <f t="shared" si="2"/>
        <v>61.96326288761603</v>
      </c>
    </row>
    <row r="48" spans="1:23" s="79" customFormat="1" ht="19.5" customHeight="1" thickTop="1">
      <c r="A48" s="80">
        <v>14</v>
      </c>
      <c r="B48" s="45" t="s">
        <v>30</v>
      </c>
      <c r="C48" s="92">
        <f>SUM(C49:C50)</f>
        <v>3000</v>
      </c>
      <c r="D48" s="93">
        <f>SUM(D49:D50)</f>
        <v>0</v>
      </c>
      <c r="E48" s="94"/>
      <c r="F48" s="95"/>
      <c r="G48" s="96">
        <f>SUM(G49:G50)</f>
        <v>14027</v>
      </c>
      <c r="H48" s="93">
        <f>SUM(H49:H50)</f>
        <v>13911</v>
      </c>
      <c r="I48" s="94"/>
      <c r="J48" s="95"/>
      <c r="K48" s="96"/>
      <c r="L48" s="93"/>
      <c r="M48" s="94"/>
      <c r="N48" s="95"/>
      <c r="O48" s="96">
        <f>SUM(O49:O50)</f>
        <v>5860</v>
      </c>
      <c r="P48" s="93">
        <f>SUM(P49:P50)</f>
        <v>5856</v>
      </c>
      <c r="Q48" s="94"/>
      <c r="R48" s="95"/>
      <c r="S48" s="96">
        <f>SUM(S49:S50)</f>
        <v>213</v>
      </c>
      <c r="T48" s="97">
        <f>SUM(T49:T50)</f>
        <v>213</v>
      </c>
      <c r="U48" s="53">
        <f>C48+E48+G48+I48+K48+M48+O48+Q48+S48</f>
        <v>23100</v>
      </c>
      <c r="V48" s="47">
        <f t="shared" si="4"/>
        <v>19980</v>
      </c>
      <c r="W48" s="84">
        <f>V48/U48*100</f>
        <v>86.49350649350649</v>
      </c>
    </row>
    <row r="49" spans="1:23" s="79" customFormat="1" ht="15" customHeight="1">
      <c r="A49" s="56"/>
      <c r="B49" s="57" t="s">
        <v>21</v>
      </c>
      <c r="C49" s="58">
        <v>3000</v>
      </c>
      <c r="D49" s="61">
        <v>0</v>
      </c>
      <c r="E49" s="62"/>
      <c r="F49" s="59"/>
      <c r="G49" s="60">
        <v>14027</v>
      </c>
      <c r="H49" s="61">
        <v>13911</v>
      </c>
      <c r="I49" s="62"/>
      <c r="J49" s="59"/>
      <c r="K49" s="60"/>
      <c r="L49" s="61"/>
      <c r="M49" s="62"/>
      <c r="N49" s="59"/>
      <c r="O49" s="60"/>
      <c r="P49" s="61"/>
      <c r="Q49" s="62"/>
      <c r="R49" s="59"/>
      <c r="S49" s="60">
        <v>213</v>
      </c>
      <c r="T49" s="63">
        <v>213</v>
      </c>
      <c r="U49" s="139">
        <f>C49+E49+G49+I49+K49+M49+O49+Q49+S49</f>
        <v>17240</v>
      </c>
      <c r="V49" s="140">
        <f t="shared" si="4"/>
        <v>14124</v>
      </c>
      <c r="W49" s="126">
        <f>V49/U49*100</f>
        <v>81.92575406032483</v>
      </c>
    </row>
    <row r="50" spans="1:23" s="79" customFormat="1" ht="15" customHeight="1" thickBot="1">
      <c r="A50" s="68"/>
      <c r="B50" s="69" t="s">
        <v>20</v>
      </c>
      <c r="C50" s="70"/>
      <c r="D50" s="73"/>
      <c r="E50" s="74"/>
      <c r="F50" s="71"/>
      <c r="G50" s="72"/>
      <c r="H50" s="73"/>
      <c r="I50" s="74"/>
      <c r="J50" s="71"/>
      <c r="K50" s="72"/>
      <c r="L50" s="73"/>
      <c r="M50" s="74"/>
      <c r="N50" s="71"/>
      <c r="O50" s="72">
        <v>5860</v>
      </c>
      <c r="P50" s="73">
        <v>5856</v>
      </c>
      <c r="Q50" s="74"/>
      <c r="R50" s="71"/>
      <c r="S50" s="72"/>
      <c r="T50" s="75"/>
      <c r="U50" s="141">
        <f>C50+E50+G50+I50+K50+M50+O50+Q50+S50</f>
        <v>5860</v>
      </c>
      <c r="V50" s="142">
        <f t="shared" si="4"/>
        <v>5856</v>
      </c>
      <c r="W50" s="128">
        <f>V50/U50*100</f>
        <v>99.93174061433447</v>
      </c>
    </row>
    <row r="51" spans="1:23" s="55" customFormat="1" ht="19.5" customHeight="1" thickTop="1">
      <c r="A51" s="80">
        <v>15</v>
      </c>
      <c r="B51" s="45" t="s">
        <v>18</v>
      </c>
      <c r="C51" s="46">
        <f>SUM(C52:C53)</f>
        <v>63000</v>
      </c>
      <c r="D51" s="81">
        <f>SUM(D52:D53)</f>
        <v>62920</v>
      </c>
      <c r="E51" s="82">
        <f aca="true" t="shared" si="17" ref="E51:N51">SUM(E52:E53)</f>
        <v>3000</v>
      </c>
      <c r="F51" s="47">
        <f t="shared" si="17"/>
        <v>3000</v>
      </c>
      <c r="G51" s="48">
        <f t="shared" si="17"/>
        <v>7950</v>
      </c>
      <c r="H51" s="81">
        <f t="shared" si="17"/>
        <v>7920</v>
      </c>
      <c r="I51" s="82"/>
      <c r="J51" s="47"/>
      <c r="K51" s="48">
        <f t="shared" si="17"/>
        <v>0</v>
      </c>
      <c r="L51" s="81">
        <f t="shared" si="17"/>
        <v>0</v>
      </c>
      <c r="M51" s="82">
        <f t="shared" si="17"/>
        <v>6500</v>
      </c>
      <c r="N51" s="47">
        <f t="shared" si="17"/>
        <v>6500</v>
      </c>
      <c r="O51" s="48">
        <f aca="true" t="shared" si="18" ref="O51:T51">SUM(O52:O53)</f>
        <v>17000</v>
      </c>
      <c r="P51" s="81">
        <f t="shared" si="18"/>
        <v>16988</v>
      </c>
      <c r="Q51" s="82">
        <f t="shared" si="18"/>
        <v>5000</v>
      </c>
      <c r="R51" s="47">
        <f t="shared" si="18"/>
        <v>4992</v>
      </c>
      <c r="S51" s="48">
        <f t="shared" si="18"/>
        <v>2050</v>
      </c>
      <c r="T51" s="46">
        <f t="shared" si="18"/>
        <v>2050</v>
      </c>
      <c r="U51" s="53">
        <f t="shared" si="3"/>
        <v>104500</v>
      </c>
      <c r="V51" s="47">
        <f t="shared" si="4"/>
        <v>104370</v>
      </c>
      <c r="W51" s="84">
        <f t="shared" si="2"/>
        <v>99.87559808612441</v>
      </c>
    </row>
    <row r="52" spans="1:23" s="67" customFormat="1" ht="15" customHeight="1">
      <c r="A52" s="56"/>
      <c r="B52" s="57" t="s">
        <v>21</v>
      </c>
      <c r="C52" s="58"/>
      <c r="D52" s="61"/>
      <c r="E52" s="62">
        <v>3000</v>
      </c>
      <c r="F52" s="59">
        <v>3000</v>
      </c>
      <c r="G52" s="60">
        <v>7950</v>
      </c>
      <c r="H52" s="61">
        <v>7920</v>
      </c>
      <c r="I52" s="62"/>
      <c r="J52" s="59"/>
      <c r="K52" s="60"/>
      <c r="L52" s="61"/>
      <c r="M52" s="62">
        <v>6500</v>
      </c>
      <c r="N52" s="59">
        <v>6500</v>
      </c>
      <c r="O52" s="60"/>
      <c r="P52" s="61"/>
      <c r="Q52" s="62">
        <v>5000</v>
      </c>
      <c r="R52" s="59">
        <v>4992</v>
      </c>
      <c r="S52" s="60">
        <v>2050</v>
      </c>
      <c r="T52" s="63">
        <v>2050</v>
      </c>
      <c r="U52" s="88">
        <f t="shared" si="3"/>
        <v>24500</v>
      </c>
      <c r="V52" s="85">
        <f t="shared" si="4"/>
        <v>24462</v>
      </c>
      <c r="W52" s="66">
        <f t="shared" si="2"/>
        <v>99.84489795918367</v>
      </c>
    </row>
    <row r="53" spans="1:23" s="79" customFormat="1" ht="15" customHeight="1" thickBot="1">
      <c r="A53" s="68"/>
      <c r="B53" s="69" t="s">
        <v>20</v>
      </c>
      <c r="C53" s="70">
        <v>63000</v>
      </c>
      <c r="D53" s="73">
        <v>62920</v>
      </c>
      <c r="E53" s="74"/>
      <c r="F53" s="71"/>
      <c r="G53" s="72"/>
      <c r="H53" s="73"/>
      <c r="I53" s="74"/>
      <c r="J53" s="71"/>
      <c r="K53" s="72"/>
      <c r="L53" s="73"/>
      <c r="M53" s="74"/>
      <c r="N53" s="71"/>
      <c r="O53" s="72">
        <v>17000</v>
      </c>
      <c r="P53" s="73">
        <v>16988</v>
      </c>
      <c r="Q53" s="74"/>
      <c r="R53" s="71"/>
      <c r="S53" s="72"/>
      <c r="T53" s="75"/>
      <c r="U53" s="89">
        <f t="shared" si="3"/>
        <v>80000</v>
      </c>
      <c r="V53" s="86">
        <f t="shared" si="4"/>
        <v>79908</v>
      </c>
      <c r="W53" s="78">
        <f t="shared" si="2"/>
        <v>99.885</v>
      </c>
    </row>
    <row r="54" spans="1:23" s="55" customFormat="1" ht="19.5" customHeight="1" thickTop="1">
      <c r="A54" s="80">
        <v>16</v>
      </c>
      <c r="B54" s="45" t="s">
        <v>15</v>
      </c>
      <c r="C54" s="46">
        <f>SUM(C55:C56)</f>
        <v>117000</v>
      </c>
      <c r="D54" s="81">
        <f aca="true" t="shared" si="19" ref="D54:N54">SUM(D55:D56)</f>
        <v>112585</v>
      </c>
      <c r="E54" s="82">
        <f t="shared" si="19"/>
        <v>1500</v>
      </c>
      <c r="F54" s="47">
        <f t="shared" si="19"/>
        <v>1500</v>
      </c>
      <c r="G54" s="48">
        <f t="shared" si="19"/>
        <v>22400</v>
      </c>
      <c r="H54" s="81">
        <f t="shared" si="19"/>
        <v>18306</v>
      </c>
      <c r="I54" s="82">
        <f>SUM(I55:I56)</f>
        <v>7000</v>
      </c>
      <c r="J54" s="47">
        <f>SUM(J55:J56)</f>
        <v>6999</v>
      </c>
      <c r="K54" s="48">
        <f t="shared" si="19"/>
        <v>0</v>
      </c>
      <c r="L54" s="81">
        <f t="shared" si="19"/>
        <v>0</v>
      </c>
      <c r="M54" s="82">
        <f t="shared" si="19"/>
        <v>1300</v>
      </c>
      <c r="N54" s="47">
        <f t="shared" si="19"/>
        <v>825</v>
      </c>
      <c r="O54" s="48">
        <f aca="true" t="shared" si="20" ref="O54:T54">SUM(O55:O56)</f>
        <v>30000</v>
      </c>
      <c r="P54" s="81">
        <f t="shared" si="20"/>
        <v>28976</v>
      </c>
      <c r="Q54" s="82">
        <f t="shared" si="20"/>
        <v>7500</v>
      </c>
      <c r="R54" s="47">
        <f t="shared" si="20"/>
        <v>7297</v>
      </c>
      <c r="S54" s="48">
        <f t="shared" si="20"/>
        <v>2300</v>
      </c>
      <c r="T54" s="46">
        <f t="shared" si="20"/>
        <v>838</v>
      </c>
      <c r="U54" s="53">
        <f t="shared" si="3"/>
        <v>189000</v>
      </c>
      <c r="V54" s="47">
        <f t="shared" si="4"/>
        <v>177326</v>
      </c>
      <c r="W54" s="84">
        <f t="shared" si="2"/>
        <v>93.82328042328042</v>
      </c>
    </row>
    <row r="55" spans="1:23" s="67" customFormat="1" ht="15" customHeight="1">
      <c r="A55" s="109"/>
      <c r="B55" s="57" t="s">
        <v>21</v>
      </c>
      <c r="C55" s="58"/>
      <c r="D55" s="59"/>
      <c r="E55" s="60">
        <v>1500</v>
      </c>
      <c r="F55" s="59">
        <v>1500</v>
      </c>
      <c r="G55" s="60">
        <v>22400</v>
      </c>
      <c r="H55" s="61">
        <v>18306</v>
      </c>
      <c r="I55" s="62"/>
      <c r="J55" s="59"/>
      <c r="K55" s="60"/>
      <c r="L55" s="61"/>
      <c r="M55" s="62">
        <v>1300</v>
      </c>
      <c r="N55" s="59">
        <v>825</v>
      </c>
      <c r="O55" s="60"/>
      <c r="P55" s="61"/>
      <c r="Q55" s="62">
        <v>7500</v>
      </c>
      <c r="R55" s="59">
        <v>7297</v>
      </c>
      <c r="S55" s="60">
        <v>2300</v>
      </c>
      <c r="T55" s="63">
        <v>838</v>
      </c>
      <c r="U55" s="88">
        <f t="shared" si="3"/>
        <v>35000</v>
      </c>
      <c r="V55" s="85">
        <f t="shared" si="4"/>
        <v>28766</v>
      </c>
      <c r="W55" s="66">
        <f t="shared" si="2"/>
        <v>82.18857142857144</v>
      </c>
    </row>
    <row r="56" spans="1:23" s="79" customFormat="1" ht="15" customHeight="1" thickBot="1">
      <c r="A56" s="110"/>
      <c r="B56" s="69" t="s">
        <v>20</v>
      </c>
      <c r="C56" s="70">
        <v>117000</v>
      </c>
      <c r="D56" s="71">
        <f>67166+20000+25419</f>
        <v>112585</v>
      </c>
      <c r="E56" s="72"/>
      <c r="F56" s="71"/>
      <c r="G56" s="72"/>
      <c r="H56" s="71"/>
      <c r="I56" s="72">
        <v>7000</v>
      </c>
      <c r="J56" s="71">
        <v>6999</v>
      </c>
      <c r="K56" s="72"/>
      <c r="L56" s="71"/>
      <c r="M56" s="72"/>
      <c r="N56" s="71"/>
      <c r="O56" s="72">
        <v>30000</v>
      </c>
      <c r="P56" s="73">
        <v>28976</v>
      </c>
      <c r="Q56" s="74"/>
      <c r="R56" s="71"/>
      <c r="S56" s="72"/>
      <c r="T56" s="75"/>
      <c r="U56" s="89">
        <f t="shared" si="3"/>
        <v>154000</v>
      </c>
      <c r="V56" s="86">
        <f t="shared" si="4"/>
        <v>148560</v>
      </c>
      <c r="W56" s="78">
        <f t="shared" si="2"/>
        <v>96.46753246753246</v>
      </c>
    </row>
    <row r="57" spans="1:23" s="99" customFormat="1" ht="19.5" customHeight="1" hidden="1" thickBot="1" thickTop="1">
      <c r="A57" s="111"/>
      <c r="B57" s="112" t="s">
        <v>22</v>
      </c>
      <c r="C57" s="92"/>
      <c r="D57" s="95"/>
      <c r="E57" s="96"/>
      <c r="F57" s="95"/>
      <c r="G57" s="96"/>
      <c r="H57" s="95"/>
      <c r="I57" s="96"/>
      <c r="J57" s="95"/>
      <c r="K57" s="96"/>
      <c r="L57" s="95"/>
      <c r="M57" s="96"/>
      <c r="N57" s="95"/>
      <c r="O57" s="96"/>
      <c r="P57" s="95"/>
      <c r="Q57" s="96"/>
      <c r="R57" s="95"/>
      <c r="S57" s="96"/>
      <c r="T57" s="97"/>
      <c r="U57" s="113">
        <f>C57+E57+G57+I57+K57+M57+O57+Q57+S57</f>
        <v>0</v>
      </c>
      <c r="V57" s="114">
        <f t="shared" si="4"/>
        <v>0</v>
      </c>
      <c r="W57" s="115" t="e">
        <f t="shared" si="2"/>
        <v>#DIV/0!</v>
      </c>
    </row>
    <row r="58" spans="1:23" ht="24.75" customHeight="1" thickTop="1">
      <c r="A58" s="116"/>
      <c r="B58" s="117" t="s">
        <v>4</v>
      </c>
      <c r="C58" s="118">
        <f>C9+C12+C51+C15+C18+C21+C24+C27+C30+C36+C39+C42+C45+C54+C57+C33+C48</f>
        <v>579730</v>
      </c>
      <c r="D58" s="129">
        <f aca="true" t="shared" si="21" ref="D58:V58">D9+D12+D51+D15+D18+D21+D24+D27+D30+D36+D39+D42+D45+D54+D57+D33+D48</f>
        <v>517605</v>
      </c>
      <c r="E58" s="51">
        <f t="shared" si="21"/>
        <v>19700</v>
      </c>
      <c r="F58" s="49">
        <f t="shared" si="21"/>
        <v>19266</v>
      </c>
      <c r="G58" s="132">
        <f t="shared" si="21"/>
        <v>198328</v>
      </c>
      <c r="H58" s="129">
        <f t="shared" si="21"/>
        <v>182281</v>
      </c>
      <c r="I58" s="51">
        <f t="shared" si="21"/>
        <v>30000</v>
      </c>
      <c r="J58" s="49">
        <f t="shared" si="21"/>
        <v>29999</v>
      </c>
      <c r="K58" s="132">
        <f t="shared" si="21"/>
        <v>0</v>
      </c>
      <c r="L58" s="118">
        <f t="shared" si="21"/>
        <v>0</v>
      </c>
      <c r="M58" s="118">
        <f t="shared" si="21"/>
        <v>20749</v>
      </c>
      <c r="N58" s="129">
        <f t="shared" si="21"/>
        <v>20265</v>
      </c>
      <c r="O58" s="51">
        <f t="shared" si="21"/>
        <v>319860</v>
      </c>
      <c r="P58" s="49">
        <f t="shared" si="21"/>
        <v>251695</v>
      </c>
      <c r="Q58" s="132">
        <f t="shared" si="21"/>
        <v>50600</v>
      </c>
      <c r="R58" s="129">
        <f t="shared" si="21"/>
        <v>50280</v>
      </c>
      <c r="S58" s="51">
        <f t="shared" si="21"/>
        <v>37663</v>
      </c>
      <c r="T58" s="49">
        <f t="shared" si="21"/>
        <v>31507</v>
      </c>
      <c r="U58" s="132">
        <f t="shared" si="21"/>
        <v>1256630</v>
      </c>
      <c r="V58" s="49">
        <f t="shared" si="21"/>
        <v>1102898</v>
      </c>
      <c r="W58" s="136">
        <f t="shared" si="2"/>
        <v>87.7663273994732</v>
      </c>
    </row>
    <row r="59" spans="1:23" s="79" customFormat="1" ht="18" customHeight="1">
      <c r="A59" s="119"/>
      <c r="B59" s="120" t="s">
        <v>21</v>
      </c>
      <c r="C59" s="121">
        <f>C10+C13+C16+C19+C22+C25+C28+C31+C37+C40+C43+C46+C52+C55+C57+C34+C49</f>
        <v>3000</v>
      </c>
      <c r="D59" s="130">
        <f aca="true" t="shared" si="22" ref="D59:V59">D10+D13+D16+D19+D22+D25+D28+D31+D37+D40+D43+D46+D52+D55+D57+D34+D49</f>
        <v>0</v>
      </c>
      <c r="E59" s="135">
        <f t="shared" si="22"/>
        <v>19700</v>
      </c>
      <c r="F59" s="122">
        <f t="shared" si="22"/>
        <v>19266</v>
      </c>
      <c r="G59" s="133">
        <f t="shared" si="22"/>
        <v>198328</v>
      </c>
      <c r="H59" s="130">
        <f t="shared" si="22"/>
        <v>182281</v>
      </c>
      <c r="I59" s="135">
        <f t="shared" si="22"/>
        <v>0</v>
      </c>
      <c r="J59" s="122">
        <f t="shared" si="22"/>
        <v>0</v>
      </c>
      <c r="K59" s="133">
        <f t="shared" si="22"/>
        <v>0</v>
      </c>
      <c r="L59" s="121">
        <f t="shared" si="22"/>
        <v>0</v>
      </c>
      <c r="M59" s="121">
        <f t="shared" si="22"/>
        <v>20749</v>
      </c>
      <c r="N59" s="130">
        <f t="shared" si="22"/>
        <v>20265</v>
      </c>
      <c r="O59" s="135">
        <f t="shared" si="22"/>
        <v>0</v>
      </c>
      <c r="P59" s="122">
        <f t="shared" si="22"/>
        <v>0</v>
      </c>
      <c r="Q59" s="133">
        <f t="shared" si="22"/>
        <v>50600</v>
      </c>
      <c r="R59" s="130">
        <f t="shared" si="22"/>
        <v>50280</v>
      </c>
      <c r="S59" s="135">
        <f t="shared" si="22"/>
        <v>37663</v>
      </c>
      <c r="T59" s="122">
        <f t="shared" si="22"/>
        <v>31507</v>
      </c>
      <c r="U59" s="133">
        <f t="shared" si="22"/>
        <v>330040</v>
      </c>
      <c r="V59" s="122">
        <f t="shared" si="22"/>
        <v>303599</v>
      </c>
      <c r="W59" s="137">
        <f t="shared" si="2"/>
        <v>91.98854684280693</v>
      </c>
    </row>
    <row r="60" spans="1:23" s="79" customFormat="1" ht="18" customHeight="1" thickBot="1">
      <c r="A60" s="123"/>
      <c r="B60" s="124" t="s">
        <v>20</v>
      </c>
      <c r="C60" s="125">
        <f>C11+C14+C17+C20+C23+C26+C29+C32+C38+C41+C44+C47+C53+C56+C35+C50</f>
        <v>576730</v>
      </c>
      <c r="D60" s="131">
        <f aca="true" t="shared" si="23" ref="D60:V60">D11+D14+D17+D20+D23+D26+D29+D32+D38+D41+D44+D47+D53+D56+D35+D50</f>
        <v>517605</v>
      </c>
      <c r="E60" s="76">
        <f t="shared" si="23"/>
        <v>0</v>
      </c>
      <c r="F60" s="86">
        <f t="shared" si="23"/>
        <v>0</v>
      </c>
      <c r="G60" s="134">
        <f t="shared" si="23"/>
        <v>0</v>
      </c>
      <c r="H60" s="131">
        <f t="shared" si="23"/>
        <v>0</v>
      </c>
      <c r="I60" s="76">
        <f t="shared" si="23"/>
        <v>30000</v>
      </c>
      <c r="J60" s="86">
        <f t="shared" si="23"/>
        <v>29999</v>
      </c>
      <c r="K60" s="134">
        <f t="shared" si="23"/>
        <v>0</v>
      </c>
      <c r="L60" s="125">
        <f t="shared" si="23"/>
        <v>0</v>
      </c>
      <c r="M60" s="125">
        <f t="shared" si="23"/>
        <v>0</v>
      </c>
      <c r="N60" s="131">
        <f t="shared" si="23"/>
        <v>0</v>
      </c>
      <c r="O60" s="76">
        <f t="shared" si="23"/>
        <v>319860</v>
      </c>
      <c r="P60" s="86">
        <f t="shared" si="23"/>
        <v>251695</v>
      </c>
      <c r="Q60" s="134">
        <f t="shared" si="23"/>
        <v>0</v>
      </c>
      <c r="R60" s="131">
        <f t="shared" si="23"/>
        <v>0</v>
      </c>
      <c r="S60" s="76">
        <f t="shared" si="23"/>
        <v>0</v>
      </c>
      <c r="T60" s="86">
        <f t="shared" si="23"/>
        <v>0</v>
      </c>
      <c r="U60" s="134">
        <f t="shared" si="23"/>
        <v>926590</v>
      </c>
      <c r="V60" s="86">
        <f t="shared" si="23"/>
        <v>799299</v>
      </c>
      <c r="W60" s="138">
        <f t="shared" si="2"/>
        <v>86.2624245890847</v>
      </c>
    </row>
    <row r="61" ht="15.75" thickTop="1">
      <c r="A61" s="149" t="s">
        <v>32</v>
      </c>
    </row>
    <row r="62" ht="15">
      <c r="A62" s="149" t="s">
        <v>33</v>
      </c>
    </row>
    <row r="63" ht="15">
      <c r="A63" s="149" t="s">
        <v>34</v>
      </c>
    </row>
  </sheetData>
  <printOptions horizontalCentered="1"/>
  <pageMargins left="0" right="0" top="0.7874015748031497" bottom="0.7874015748031497" header="0.31496062992125984" footer="0.31496062992125984"/>
  <pageSetup firstPageNumber="177" useFirstPageNumber="1" horizontalDpi="600" verticalDpi="600" orientation="landscape" paperSize="9" scale="90" r:id="rId1"/>
  <headerFooter alignWithMargins="0">
    <oddHeader>&amp;C&amp;"Times New Roman CE,Normalny" &amp;"Calibri,Regular"&amp;P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sulewska</cp:lastModifiedBy>
  <cp:lastPrinted>2010-03-18T09:53:36Z</cp:lastPrinted>
  <dcterms:created xsi:type="dcterms:W3CDTF">2003-02-17T13:37:42Z</dcterms:created>
  <dcterms:modified xsi:type="dcterms:W3CDTF">2010-04-27T11:53:25Z</dcterms:modified>
  <cp:category/>
  <cp:version/>
  <cp:contentType/>
  <cp:contentStatus/>
</cp:coreProperties>
</file>