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835" windowWidth="17355" windowHeight="6405" activeTab="0"/>
  </bookViews>
  <sheets>
    <sheet name="GMINA" sheetId="1" r:id="rId1"/>
    <sheet name="POWIAT" sheetId="2" r:id="rId2"/>
  </sheets>
  <definedNames/>
  <calcPr fullCalcOnLoad="1"/>
</workbook>
</file>

<file path=xl/sharedStrings.xml><?xml version="1.0" encoding="utf-8"?>
<sst xmlns="http://schemas.openxmlformats.org/spreadsheetml/2006/main" count="123" uniqueCount="58">
  <si>
    <t xml:space="preserve">Zadania własne gminy </t>
  </si>
  <si>
    <t xml:space="preserve">          w złotych</t>
  </si>
  <si>
    <t>Dział</t>
  </si>
  <si>
    <t>Wyszczególnienie</t>
  </si>
  <si>
    <t xml:space="preserve">Wykonanie </t>
  </si>
  <si>
    <r>
      <t xml:space="preserve">Plan 2009                    </t>
    </r>
    <r>
      <rPr>
        <sz val="8"/>
        <rFont val="Calibri"/>
        <family val="2"/>
      </rPr>
      <t xml:space="preserve">                    </t>
    </r>
  </si>
  <si>
    <t>Dynamika         %</t>
  </si>
  <si>
    <t>% wykonania planu</t>
  </si>
  <si>
    <t xml:space="preserve"> Roz.</t>
  </si>
  <si>
    <r>
      <t xml:space="preserve"> 2008 r.            </t>
    </r>
  </si>
  <si>
    <t>pierwotny</t>
  </si>
  <si>
    <t>po zmianach</t>
  </si>
  <si>
    <r>
      <t xml:space="preserve"> 2009 r.            </t>
    </r>
  </si>
  <si>
    <t>6 : 3</t>
  </si>
  <si>
    <t>6 : 4</t>
  </si>
  <si>
    <t>6 : 5</t>
  </si>
  <si>
    <t>Świetlice szkolne</t>
  </si>
  <si>
    <t>Wydatki bieżące:</t>
  </si>
  <si>
    <t>wynagrodzenia i pochodne</t>
  </si>
  <si>
    <t>pozostałe</t>
  </si>
  <si>
    <t>Przedszkola (bez klas "0")</t>
  </si>
  <si>
    <t xml:space="preserve">Dotacja dla zakładu budżetowego                                  </t>
  </si>
  <si>
    <t>Pomoc materialna dla    uczniów</t>
  </si>
  <si>
    <t>Wydatki bieżące</t>
  </si>
  <si>
    <t xml:space="preserve">pozostałe </t>
  </si>
  <si>
    <t>Szkolne Schroniska Młodzieżowe</t>
  </si>
  <si>
    <t>pozostałe w tym:</t>
  </si>
  <si>
    <t>-  remonty</t>
  </si>
  <si>
    <t>Wydatki majątkowe</t>
  </si>
  <si>
    <t>Pozostała działalność</t>
  </si>
  <si>
    <t>Zespół Obsługi Ekonomiczno-Administracyjnej Przedszkoli Miejskich:</t>
  </si>
  <si>
    <t xml:space="preserve">  -   zakupy inwwestycyjne</t>
  </si>
  <si>
    <t xml:space="preserve">  -   remonty</t>
  </si>
  <si>
    <t>dotacja</t>
  </si>
  <si>
    <t>pozostałe (RO)</t>
  </si>
  <si>
    <t xml:space="preserve">EDUKACYJNA OPIEKA WYCHOWAWCZA                        </t>
  </si>
  <si>
    <t>dotacje</t>
  </si>
  <si>
    <t>wydatki majątkowe</t>
  </si>
  <si>
    <t>Zadania własne powiatu</t>
  </si>
  <si>
    <t>w  złotych</t>
  </si>
  <si>
    <t xml:space="preserve">Dział </t>
  </si>
  <si>
    <t>Plan 2009 r</t>
  </si>
  <si>
    <t>Dynamika</t>
  </si>
  <si>
    <t>Roz.</t>
  </si>
  <si>
    <t xml:space="preserve"> - remonty</t>
  </si>
  <si>
    <t>Specjalne ośrodki szkolno - wychowawcze</t>
  </si>
  <si>
    <t xml:space="preserve">   - remonty</t>
  </si>
  <si>
    <t>Poradnie psychologiczno-pedagogiczne oraz inne poradnie specjalistyczne</t>
  </si>
  <si>
    <t>Placówki wychowania pozaszkolnego - Pałac Młodzieży</t>
  </si>
  <si>
    <t>Internaty i bursy szkolne</t>
  </si>
  <si>
    <t>Pomoc materialna dla uczniów</t>
  </si>
  <si>
    <t>Ośrodki rewalidacyjno - wychowawcze</t>
  </si>
  <si>
    <t>Dokształcanie i doskonalenie nauczycieli</t>
  </si>
  <si>
    <t>EDUKACYJNA OPIEKA WYCHOWAWCZA</t>
  </si>
  <si>
    <t>Autor dokumentu: Kamila Budzyła</t>
  </si>
  <si>
    <t>Wprowadził do BIP: Agnieszka Sulewska</t>
  </si>
  <si>
    <t>Data wprowadzenia do BIP: 27.04.2010 r.</t>
  </si>
  <si>
    <t>Autor dokumentu: Agnieszka Sulewska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</si>
</sst>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_ ;\-#,##0.00\ "/>
    <numFmt numFmtId="168" formatCode="#,##0.000000"/>
  </numFmts>
  <fonts count="15">
    <font>
      <sz val="10"/>
      <name val="Calibri"/>
      <family val="0"/>
    </font>
    <font>
      <b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Times New Roman CE"/>
      <family val="1"/>
    </font>
    <font>
      <i/>
      <sz val="9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i/>
      <sz val="8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4" fontId="5" fillId="0" borderId="2" xfId="18" applyFont="1" applyFill="1" applyBorder="1" applyAlignment="1" applyProtection="1">
      <alignment horizontal="center" vertical="center" wrapText="1"/>
      <protection locked="0"/>
    </xf>
    <xf numFmtId="3" fontId="6" fillId="0" borderId="3" xfId="0" applyNumberFormat="1" applyFont="1" applyFill="1" applyBorder="1" applyAlignment="1" applyProtection="1">
      <alignment horizontal="center"/>
      <protection locked="0"/>
    </xf>
    <xf numFmtId="3" fontId="6" fillId="0" borderId="4" xfId="0" applyNumberFormat="1" applyFont="1" applyFill="1" applyBorder="1" applyAlignment="1" applyProtection="1">
      <alignment horizontal="centerContinuous" vertical="center" wrapText="1"/>
      <protection locked="0"/>
    </xf>
    <xf numFmtId="3" fontId="6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Continuous" vertical="center"/>
      <protection locked="0"/>
    </xf>
    <xf numFmtId="0" fontId="6" fillId="0" borderId="6" xfId="0" applyNumberFormat="1" applyFont="1" applyFill="1" applyBorder="1" applyAlignment="1" applyProtection="1">
      <alignment horizontal="centerContinuous" vertical="center"/>
      <protection locked="0"/>
    </xf>
    <xf numFmtId="0" fontId="8" fillId="0" borderId="7" xfId="0" applyNumberFormat="1" applyFont="1" applyFill="1" applyBorder="1" applyAlignment="1" applyProtection="1">
      <alignment horizontal="center" vertical="top" wrapText="1"/>
      <protection locked="0"/>
    </xf>
    <xf numFmtId="0" fontId="0" fillId="0" borderId="8" xfId="0" applyFont="1" applyBorder="1" applyAlignment="1">
      <alignment vertical="center" wrapText="1"/>
    </xf>
    <xf numFmtId="3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NumberFormat="1" applyFont="1" applyFill="1" applyBorder="1" applyAlignment="1" applyProtection="1">
      <alignment horizontal="centerContinuous" vertical="center"/>
      <protection locked="0"/>
    </xf>
    <xf numFmtId="44" fontId="1" fillId="0" borderId="12" xfId="18" applyFont="1" applyFill="1" applyBorder="1" applyAlignment="1" applyProtection="1">
      <alignment vertical="center" wrapText="1"/>
      <protection locked="0"/>
    </xf>
    <xf numFmtId="3" fontId="1" fillId="0" borderId="12" xfId="0" applyNumberFormat="1" applyFont="1" applyFill="1" applyBorder="1" applyAlignment="1" applyProtection="1">
      <alignment horizontal="right" vertical="center"/>
      <protection locked="0"/>
    </xf>
    <xf numFmtId="164" fontId="1" fillId="0" borderId="12" xfId="0" applyNumberFormat="1" applyFont="1" applyFill="1" applyBorder="1" applyAlignment="1" applyProtection="1">
      <alignment horizontal="right" vertical="center"/>
      <protection locked="0"/>
    </xf>
    <xf numFmtId="164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4" fillId="0" borderId="7" xfId="0" applyNumberFormat="1" applyFont="1" applyFill="1" applyBorder="1" applyAlignment="1" applyProtection="1">
      <alignment horizontal="centerContinuous" vertical="center"/>
      <protection locked="0"/>
    </xf>
    <xf numFmtId="44" fontId="4" fillId="0" borderId="14" xfId="18" applyFont="1" applyFill="1" applyBorder="1" applyAlignment="1" applyProtection="1">
      <alignment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14" xfId="0" applyNumberFormat="1" applyFont="1" applyFill="1" applyBorder="1" applyAlignment="1" applyProtection="1">
      <alignment horizontal="right" vertical="center"/>
      <protection locked="0"/>
    </xf>
    <xf numFmtId="164" fontId="4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44" fontId="10" fillId="0" borderId="9" xfId="18" applyFont="1" applyFill="1" applyBorder="1" applyAlignment="1" applyProtection="1">
      <alignment vertical="center" wrapText="1"/>
      <protection locked="0"/>
    </xf>
    <xf numFmtId="3" fontId="10" fillId="0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8" xfId="0" applyNumberFormat="1" applyFont="1" applyFill="1" applyBorder="1" applyAlignment="1" applyProtection="1">
      <alignment horizontal="right" vertical="center"/>
      <protection locked="0"/>
    </xf>
    <xf numFmtId="164" fontId="4" fillId="0" borderId="1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64" fontId="10" fillId="0" borderId="8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44" fontId="4" fillId="0" borderId="9" xfId="18" applyFont="1" applyFill="1" applyBorder="1" applyAlignment="1" applyProtection="1">
      <alignment vertical="center" wrapText="1"/>
      <protection locked="0"/>
    </xf>
    <xf numFmtId="164" fontId="4" fillId="0" borderId="13" xfId="0" applyNumberFormat="1" applyFont="1" applyFill="1" applyBorder="1" applyAlignment="1" applyProtection="1">
      <alignment horizontal="right" vertical="center"/>
      <protection locked="0"/>
    </xf>
    <xf numFmtId="164" fontId="1" fillId="0" borderId="8" xfId="0" applyNumberFormat="1" applyFont="1" applyFill="1" applyBorder="1" applyAlignment="1" applyProtection="1">
      <alignment horizontal="right" vertical="center"/>
      <protection locked="0"/>
    </xf>
    <xf numFmtId="164" fontId="6" fillId="0" borderId="8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 horizontal="centerContinuous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NumberFormat="1" applyFont="1" applyFill="1" applyBorder="1" applyAlignment="1" applyProtection="1">
      <alignment horizontal="centerContinuous" vertical="center"/>
      <protection locked="0"/>
    </xf>
    <xf numFmtId="3" fontId="10" fillId="0" borderId="8" xfId="0" applyNumberFormat="1" applyFont="1" applyFill="1" applyBorder="1" applyAlignment="1" applyProtection="1">
      <alignment horizontal="right" vertical="center"/>
      <protection locked="0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49" fontId="10" fillId="0" borderId="9" xfId="18" applyNumberFormat="1" applyFont="1" applyFill="1" applyBorder="1" applyAlignment="1" applyProtection="1">
      <alignment vertical="center" wrapText="1"/>
      <protection locked="0"/>
    </xf>
    <xf numFmtId="0" fontId="6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12" xfId="0" applyNumberFormat="1" applyFont="1" applyFill="1" applyBorder="1" applyAlignment="1" applyProtection="1">
      <alignment horizontal="right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44" fontId="6" fillId="0" borderId="12" xfId="18" applyFont="1" applyFill="1" applyBorder="1" applyAlignment="1" applyProtection="1">
      <alignment vertical="center" wrapText="1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9" xfId="0" applyNumberFormat="1" applyFont="1" applyFill="1" applyBorder="1" applyAlignment="1" applyProtection="1">
      <alignment horizontal="centerContinuous" vertical="center"/>
      <protection locked="0"/>
    </xf>
    <xf numFmtId="44" fontId="12" fillId="0" borderId="20" xfId="18" applyFont="1" applyFill="1" applyBorder="1" applyAlignment="1" applyProtection="1">
      <alignment vertical="center" wrapText="1"/>
      <protection locked="0"/>
    </xf>
    <xf numFmtId="3" fontId="12" fillId="0" borderId="20" xfId="0" applyNumberFormat="1" applyFont="1" applyFill="1" applyBorder="1" applyAlignment="1" applyProtection="1">
      <alignment horizontal="right" vertical="center"/>
      <protection locked="0"/>
    </xf>
    <xf numFmtId="164" fontId="12" fillId="0" borderId="20" xfId="0" applyNumberFormat="1" applyFont="1" applyFill="1" applyBorder="1" applyAlignment="1" applyProtection="1">
      <alignment horizontal="right" vertical="center"/>
      <protection locked="0"/>
    </xf>
    <xf numFmtId="164" fontId="12" fillId="0" borderId="21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0" fillId="0" borderId="1" xfId="0" applyNumberFormat="1" applyFont="1" applyFill="1" applyBorder="1" applyAlignment="1" applyProtection="1">
      <alignment/>
      <protection locked="0"/>
    </xf>
    <xf numFmtId="0" fontId="10" fillId="0" borderId="2" xfId="0" applyNumberFormat="1" applyFont="1" applyFill="1" applyBorder="1" applyAlignment="1" applyProtection="1">
      <alignment vertical="center" wrapText="1"/>
      <protection locked="0"/>
    </xf>
    <xf numFmtId="3" fontId="10" fillId="0" borderId="2" xfId="0" applyNumberFormat="1" applyFont="1" applyFill="1" applyBorder="1" applyAlignment="1" applyProtection="1">
      <alignment horizontal="right" vertical="center"/>
      <protection locked="0"/>
    </xf>
    <xf numFmtId="164" fontId="10" fillId="0" borderId="2" xfId="0" applyNumberFormat="1" applyFont="1" applyFill="1" applyBorder="1" applyAlignment="1" applyProtection="1">
      <alignment horizontal="right" vertical="center"/>
      <protection locked="0"/>
    </xf>
    <xf numFmtId="164" fontId="10" fillId="0" borderId="22" xfId="0" applyNumberFormat="1" applyFont="1" applyFill="1" applyBorder="1" applyAlignment="1" applyProtection="1">
      <alignment horizontal="right" vertical="center"/>
      <protection locked="0"/>
    </xf>
    <xf numFmtId="0" fontId="0" fillId="0" borderId="7" xfId="0" applyNumberFormat="1" applyFont="1" applyFill="1" applyBorder="1" applyAlignment="1" applyProtection="1">
      <alignment/>
      <protection locked="0"/>
    </xf>
    <xf numFmtId="0" fontId="10" fillId="0" borderId="9" xfId="0" applyNumberFormat="1" applyFont="1" applyFill="1" applyBorder="1" applyAlignment="1" applyProtection="1">
      <alignment vertical="center" wrapText="1"/>
      <protection locked="0"/>
    </xf>
    <xf numFmtId="164" fontId="13" fillId="0" borderId="9" xfId="0" applyNumberFormat="1" applyFont="1" applyFill="1" applyBorder="1" applyAlignment="1" applyProtection="1">
      <alignment horizontal="right" vertical="center"/>
      <protection locked="0"/>
    </xf>
    <xf numFmtId="164" fontId="13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49" fontId="10" fillId="0" borderId="24" xfId="18" applyNumberFormat="1" applyFont="1" applyFill="1" applyBorder="1" applyAlignment="1" applyProtection="1">
      <alignment horizontal="left" vertical="center" wrapText="1"/>
      <protection locked="0"/>
    </xf>
    <xf numFmtId="3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5" xfId="0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Continuous" vertical="top" wrapText="1"/>
      <protection locked="0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NumberFormat="1" applyFont="1" applyFill="1" applyBorder="1" applyAlignment="1" applyProtection="1">
      <alignment horizontal="centerContinuous" vertical="top"/>
      <protection locked="0"/>
    </xf>
    <xf numFmtId="0" fontId="2" fillId="0" borderId="0" xfId="0" applyNumberFormat="1" applyFont="1" applyFill="1" applyBorder="1" applyAlignment="1" applyProtection="1">
      <alignment horizontal="centerContinuous" vertical="top"/>
      <protection locked="0"/>
    </xf>
    <xf numFmtId="0" fontId="14" fillId="0" borderId="0" xfId="0" applyNumberFormat="1" applyFont="1" applyFill="1" applyBorder="1" applyAlignment="1" applyProtection="1">
      <alignment horizontal="centerContinuous" vertical="top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0" fontId="6" fillId="0" borderId="26" xfId="0" applyNumberFormat="1" applyFont="1" applyFill="1" applyBorder="1" applyAlignment="1" applyProtection="1">
      <alignment horizontal="centerContinuous" vertical="center"/>
      <protection locked="0"/>
    </xf>
    <xf numFmtId="0" fontId="6" fillId="0" borderId="27" xfId="0" applyNumberFormat="1" applyFont="1" applyFill="1" applyBorder="1" applyAlignment="1" applyProtection="1">
      <alignment horizontal="centerContinuous" vertical="center"/>
      <protection locked="0"/>
    </xf>
    <xf numFmtId="0" fontId="8" fillId="0" borderId="3" xfId="0" applyNumberFormat="1" applyFont="1" applyFill="1" applyBorder="1" applyAlignment="1" applyProtection="1">
      <alignment horizontal="center"/>
      <protection locked="0"/>
    </xf>
    <xf numFmtId="0" fontId="8" fillId="0" borderId="26" xfId="0" applyNumberFormat="1" applyFont="1" applyFill="1" applyBorder="1" applyAlignment="1" applyProtection="1">
      <alignment horizontal="centerContinuous"/>
      <protection locked="0"/>
    </xf>
    <xf numFmtId="0" fontId="8" fillId="0" borderId="28" xfId="0" applyNumberFormat="1" applyFont="1" applyFill="1" applyBorder="1" applyAlignment="1" applyProtection="1">
      <alignment horizontal="centerContinuous"/>
      <protection locked="0"/>
    </xf>
    <xf numFmtId="164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29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Border="1" applyAlignment="1">
      <alignment horizontal="right" vertical="center"/>
    </xf>
    <xf numFmtId="165" fontId="1" fillId="0" borderId="12" xfId="0" applyNumberFormat="1" applyFont="1" applyBorder="1" applyAlignment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4" fontId="4" fillId="0" borderId="30" xfId="18" applyFont="1" applyFill="1" applyBorder="1" applyAlignment="1" applyProtection="1">
      <alignment vertical="center" wrapText="1"/>
      <protection locked="0"/>
    </xf>
    <xf numFmtId="165" fontId="4" fillId="0" borderId="14" xfId="0" applyNumberFormat="1" applyFont="1" applyBorder="1" applyAlignment="1">
      <alignment horizontal="right" vertical="center"/>
    </xf>
    <xf numFmtId="165" fontId="4" fillId="0" borderId="9" xfId="0" applyNumberFormat="1" applyFont="1" applyBorder="1" applyAlignment="1">
      <alignment horizontal="right" vertical="center"/>
    </xf>
    <xf numFmtId="165" fontId="4" fillId="0" borderId="1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44" fontId="10" fillId="0" borderId="31" xfId="18" applyFont="1" applyFill="1" applyBorder="1" applyAlignment="1" applyProtection="1">
      <alignment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NumberFormat="1" applyFont="1" applyFill="1" applyBorder="1" applyAlignment="1" applyProtection="1">
      <alignment horizontal="centerContinuous" vertical="center"/>
      <protection locked="0"/>
    </xf>
    <xf numFmtId="44" fontId="1" fillId="0" borderId="29" xfId="18" applyFont="1" applyFill="1" applyBorder="1" applyAlignment="1" applyProtection="1">
      <alignment vertical="center" wrapText="1"/>
      <protection locked="0"/>
    </xf>
    <xf numFmtId="165" fontId="4" fillId="0" borderId="15" xfId="0" applyNumberFormat="1" applyFont="1" applyBorder="1" applyAlignment="1">
      <alignment horizontal="right" vertical="center"/>
    </xf>
    <xf numFmtId="3" fontId="10" fillId="0" borderId="9" xfId="0" applyNumberFormat="1" applyFont="1" applyFill="1" applyBorder="1" applyAlignment="1" applyProtection="1">
      <alignment vertical="center"/>
      <protection locked="0"/>
    </xf>
    <xf numFmtId="44" fontId="0" fillId="0" borderId="9" xfId="18" applyFont="1" applyFill="1" applyBorder="1" applyAlignment="1" applyProtection="1">
      <alignment vertical="center" wrapText="1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1" fontId="4" fillId="0" borderId="9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/>
    </xf>
    <xf numFmtId="44" fontId="4" fillId="0" borderId="31" xfId="18" applyFont="1" applyFill="1" applyBorder="1" applyAlignment="1" applyProtection="1">
      <alignment vertical="center" wrapText="1"/>
      <protection locked="0"/>
    </xf>
    <xf numFmtId="3" fontId="4" fillId="0" borderId="31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3" fontId="4" fillId="0" borderId="3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/>
    </xf>
    <xf numFmtId="3" fontId="1" fillId="0" borderId="14" xfId="0" applyNumberFormat="1" applyFont="1" applyFill="1" applyBorder="1" applyAlignment="1" applyProtection="1">
      <alignment horizontal="right" vertical="center"/>
      <protection locked="0"/>
    </xf>
    <xf numFmtId="3" fontId="10" fillId="0" borderId="31" xfId="0" applyNumberFormat="1" applyFont="1" applyFill="1" applyBorder="1" applyAlignment="1" applyProtection="1">
      <alignment horizontal="right" vertical="center"/>
      <protection locked="0"/>
    </xf>
    <xf numFmtId="166" fontId="10" fillId="0" borderId="31" xfId="0" applyNumberFormat="1" applyFont="1" applyFill="1" applyBorder="1" applyAlignment="1" applyProtection="1">
      <alignment vertical="center"/>
      <protection locked="0"/>
    </xf>
    <xf numFmtId="166" fontId="10" fillId="0" borderId="9" xfId="0" applyNumberFormat="1" applyFont="1" applyFill="1" applyBorder="1" applyAlignment="1" applyProtection="1">
      <alignment horizontal="right" vertical="center"/>
      <protection locked="0"/>
    </xf>
    <xf numFmtId="166" fontId="10" fillId="0" borderId="9" xfId="0" applyNumberFormat="1" applyFont="1" applyFill="1" applyBorder="1" applyAlignment="1" applyProtection="1">
      <alignment vertical="center"/>
      <protection locked="0"/>
    </xf>
    <xf numFmtId="165" fontId="6" fillId="0" borderId="9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165" fontId="4" fillId="0" borderId="32" xfId="0" applyNumberFormat="1" applyFont="1" applyBorder="1" applyAlignment="1">
      <alignment horizontal="right" vertical="center"/>
    </xf>
    <xf numFmtId="165" fontId="4" fillId="0" borderId="33" xfId="0" applyNumberFormat="1" applyFont="1" applyBorder="1" applyAlignment="1">
      <alignment horizontal="right" vertical="center"/>
    </xf>
    <xf numFmtId="0" fontId="4" fillId="0" borderId="7" xfId="0" applyNumberFormat="1" applyFont="1" applyFill="1" applyBorder="1" applyAlignment="1" applyProtection="1">
      <alignment vertical="center"/>
      <protection locked="0"/>
    </xf>
    <xf numFmtId="1" fontId="4" fillId="0" borderId="33" xfId="0" applyNumberFormat="1" applyFont="1" applyBorder="1" applyAlignment="1">
      <alignment horizontal="right" vertical="center"/>
    </xf>
    <xf numFmtId="0" fontId="0" fillId="0" borderId="23" xfId="0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Fill="1" applyBorder="1" applyAlignment="1" applyProtection="1">
      <alignment horizontal="centerContinuous" vertical="center"/>
      <protection locked="0"/>
    </xf>
    <xf numFmtId="166" fontId="10" fillId="0" borderId="24" xfId="0" applyNumberFormat="1" applyFont="1" applyFill="1" applyBorder="1" applyAlignment="1" applyProtection="1">
      <alignment vertical="center"/>
      <protection locked="0"/>
    </xf>
    <xf numFmtId="166" fontId="10" fillId="0" borderId="25" xfId="0" applyNumberFormat="1" applyFont="1" applyFill="1" applyBorder="1" applyAlignment="1" applyProtection="1">
      <alignment vertical="center"/>
      <protection locked="0"/>
    </xf>
    <xf numFmtId="0" fontId="1" fillId="0" borderId="19" xfId="0" applyNumberFormat="1" applyFont="1" applyFill="1" applyBorder="1" applyAlignment="1" applyProtection="1">
      <alignment horizontal="centerContinuous" vertical="center"/>
      <protection locked="0"/>
    </xf>
    <xf numFmtId="167" fontId="12" fillId="0" borderId="20" xfId="18" applyNumberFormat="1" applyFont="1" applyFill="1" applyBorder="1" applyAlignment="1" applyProtection="1">
      <alignment vertical="center" wrapText="1"/>
      <protection locked="0"/>
    </xf>
    <xf numFmtId="3" fontId="12" fillId="0" borderId="20" xfId="0" applyNumberFormat="1" applyFont="1" applyBorder="1" applyAlignment="1">
      <alignment vertical="center"/>
    </xf>
    <xf numFmtId="165" fontId="12" fillId="0" borderId="20" xfId="0" applyNumberFormat="1" applyFont="1" applyBorder="1" applyAlignment="1">
      <alignment horizontal="right" vertical="center"/>
    </xf>
    <xf numFmtId="165" fontId="12" fillId="0" borderId="21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vertical="center"/>
    </xf>
    <xf numFmtId="165" fontId="4" fillId="0" borderId="34" xfId="0" applyNumberFormat="1" applyFont="1" applyBorder="1" applyAlignment="1">
      <alignment horizontal="right" vertical="center"/>
    </xf>
    <xf numFmtId="0" fontId="4" fillId="0" borderId="23" xfId="0" applyNumberFormat="1" applyFont="1" applyFill="1" applyBorder="1" applyAlignment="1" applyProtection="1">
      <alignment vertical="center"/>
      <protection locked="0"/>
    </xf>
    <xf numFmtId="3" fontId="4" fillId="0" borderId="24" xfId="0" applyNumberFormat="1" applyFont="1" applyFill="1" applyBorder="1" applyAlignment="1" applyProtection="1">
      <alignment vertical="center"/>
      <protection locked="0"/>
    </xf>
    <xf numFmtId="165" fontId="4" fillId="0" borderId="24" xfId="0" applyNumberFormat="1" applyFont="1" applyBorder="1" applyAlignment="1">
      <alignment horizontal="right" vertical="center"/>
    </xf>
    <xf numFmtId="165" fontId="4" fillId="0" borderId="35" xfId="0" applyNumberFormat="1" applyFont="1" applyBorder="1" applyAlignment="1">
      <alignment horizontal="right" vertical="center"/>
    </xf>
    <xf numFmtId="165" fontId="4" fillId="0" borderId="25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168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workbookViewId="0" topLeftCell="A12">
      <selection activeCell="D41" sqref="D41"/>
    </sheetView>
  </sheetViews>
  <sheetFormatPr defaultColWidth="9.140625" defaultRowHeight="12.75"/>
  <cols>
    <col min="1" max="1" width="6.28125" style="4" customWidth="1"/>
    <col min="2" max="2" width="19.00390625" style="5" customWidth="1"/>
    <col min="3" max="3" width="9.28125" style="6" customWidth="1"/>
    <col min="4" max="5" width="9.7109375" style="7" customWidth="1"/>
    <col min="6" max="6" width="9.28125" style="8" customWidth="1"/>
    <col min="7" max="7" width="7.8515625" style="6" customWidth="1"/>
    <col min="8" max="8" width="7.421875" style="6" customWidth="1"/>
    <col min="9" max="9" width="7.57421875" style="6" customWidth="1"/>
    <col min="10" max="16384" width="9.140625" style="10" customWidth="1"/>
  </cols>
  <sheetData>
    <row r="1" spans="1:9" s="3" customFormat="1" ht="40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8:9" ht="23.25" customHeight="1" thickBot="1">
      <c r="H2" s="9" t="s">
        <v>1</v>
      </c>
      <c r="I2" s="4"/>
    </row>
    <row r="3" spans="1:9" s="9" customFormat="1" ht="22.5" customHeight="1" thickBot="1" thickTop="1">
      <c r="A3" s="11" t="s">
        <v>2</v>
      </c>
      <c r="B3" s="12" t="s">
        <v>3</v>
      </c>
      <c r="C3" s="13" t="s">
        <v>4</v>
      </c>
      <c r="D3" s="14" t="s">
        <v>5</v>
      </c>
      <c r="E3" s="15"/>
      <c r="F3" s="13" t="s">
        <v>4</v>
      </c>
      <c r="G3" s="16" t="s">
        <v>6</v>
      </c>
      <c r="H3" s="17" t="s">
        <v>7</v>
      </c>
      <c r="I3" s="18"/>
    </row>
    <row r="4" spans="1:9" s="24" customFormat="1" ht="22.5" customHeight="1" thickTop="1">
      <c r="A4" s="19" t="s">
        <v>8</v>
      </c>
      <c r="B4" s="20"/>
      <c r="C4" s="21" t="s">
        <v>9</v>
      </c>
      <c r="D4" s="21" t="s">
        <v>10</v>
      </c>
      <c r="E4" s="21" t="s">
        <v>11</v>
      </c>
      <c r="F4" s="21" t="s">
        <v>12</v>
      </c>
      <c r="G4" s="22" t="s">
        <v>13</v>
      </c>
      <c r="H4" s="22" t="s">
        <v>14</v>
      </c>
      <c r="I4" s="23" t="s">
        <v>15</v>
      </c>
    </row>
    <row r="5" spans="1:9" s="30" customFormat="1" ht="10.5" customHeight="1">
      <c r="A5" s="25">
        <v>1</v>
      </c>
      <c r="B5" s="26">
        <v>2</v>
      </c>
      <c r="C5" s="27">
        <v>3</v>
      </c>
      <c r="D5" s="27">
        <v>4</v>
      </c>
      <c r="E5" s="27">
        <v>5</v>
      </c>
      <c r="F5" s="27">
        <v>6</v>
      </c>
      <c r="G5" s="28">
        <v>7</v>
      </c>
      <c r="H5" s="28">
        <v>8</v>
      </c>
      <c r="I5" s="29">
        <v>9</v>
      </c>
    </row>
    <row r="6" spans="1:9" s="36" customFormat="1" ht="20.25" customHeight="1">
      <c r="A6" s="31">
        <v>85401</v>
      </c>
      <c r="B6" s="32" t="s">
        <v>16</v>
      </c>
      <c r="C6" s="33">
        <f>C7</f>
        <v>1236693</v>
      </c>
      <c r="D6" s="33">
        <f>D7</f>
        <v>1243100</v>
      </c>
      <c r="E6" s="33">
        <f>E7</f>
        <v>1320121</v>
      </c>
      <c r="F6" s="33">
        <f>F7</f>
        <v>1318132</v>
      </c>
      <c r="G6" s="34">
        <f aca="true" t="shared" si="0" ref="G6:G32">F6/C6*100</f>
        <v>106.58522365696257</v>
      </c>
      <c r="H6" s="34">
        <f>F6/D6*100</f>
        <v>106.03587804681844</v>
      </c>
      <c r="I6" s="35">
        <f>F6/E6*100</f>
        <v>99.84933199305215</v>
      </c>
    </row>
    <row r="7" spans="1:9" s="42" customFormat="1" ht="15" customHeight="1">
      <c r="A7" s="37"/>
      <c r="B7" s="38" t="s">
        <v>17</v>
      </c>
      <c r="C7" s="39">
        <f>SUM(C8:C9)</f>
        <v>1236693</v>
      </c>
      <c r="D7" s="39">
        <f>SUM(D8:D9)</f>
        <v>1243100</v>
      </c>
      <c r="E7" s="39">
        <f>SUM(E8:E9)</f>
        <v>1320121</v>
      </c>
      <c r="F7" s="39">
        <f>SUM(F8:F9)</f>
        <v>1318132</v>
      </c>
      <c r="G7" s="40">
        <f t="shared" si="0"/>
        <v>106.58522365696257</v>
      </c>
      <c r="H7" s="40">
        <f>F7/D7*100</f>
        <v>106.03587804681844</v>
      </c>
      <c r="I7" s="41">
        <f>F7/E7*100</f>
        <v>99.84933199305215</v>
      </c>
    </row>
    <row r="8" spans="1:9" s="42" customFormat="1" ht="13.5" customHeight="1">
      <c r="A8" s="37"/>
      <c r="B8" s="43" t="s">
        <v>18</v>
      </c>
      <c r="C8" s="44">
        <v>1132864</v>
      </c>
      <c r="D8" s="44">
        <v>1136700</v>
      </c>
      <c r="E8" s="44">
        <v>1212440</v>
      </c>
      <c r="F8" s="44">
        <v>1210851</v>
      </c>
      <c r="G8" s="45">
        <f t="shared" si="0"/>
        <v>106.88405669171233</v>
      </c>
      <c r="H8" s="45">
        <f>F8/D8*100</f>
        <v>106.52335708630245</v>
      </c>
      <c r="I8" s="46">
        <f>F8/E8*100</f>
        <v>99.86894196826235</v>
      </c>
    </row>
    <row r="9" spans="1:9" s="50" customFormat="1" ht="13.5" customHeight="1">
      <c r="A9" s="47"/>
      <c r="B9" s="43" t="s">
        <v>19</v>
      </c>
      <c r="C9" s="44">
        <v>103829</v>
      </c>
      <c r="D9" s="44">
        <v>106400</v>
      </c>
      <c r="E9" s="44">
        <v>107681</v>
      </c>
      <c r="F9" s="44">
        <v>107281</v>
      </c>
      <c r="G9" s="48">
        <f t="shared" si="0"/>
        <v>103.32469733889376</v>
      </c>
      <c r="H9" s="48">
        <f>F9/D9*100</f>
        <v>100.828007518797</v>
      </c>
      <c r="I9" s="49">
        <f>F9/E9*100</f>
        <v>99.628532424476</v>
      </c>
    </row>
    <row r="10" spans="1:9" s="36" customFormat="1" ht="20.25" customHeight="1" hidden="1">
      <c r="A10" s="31">
        <v>85404</v>
      </c>
      <c r="B10" s="32" t="s">
        <v>20</v>
      </c>
      <c r="C10" s="33"/>
      <c r="D10" s="33"/>
      <c r="E10" s="33"/>
      <c r="F10" s="33"/>
      <c r="G10" s="51" t="e">
        <f t="shared" si="0"/>
        <v>#DIV/0!</v>
      </c>
      <c r="H10" s="51" t="e">
        <f aca="true" t="shared" si="1" ref="H10:H32">F10/D10*100</f>
        <v>#DIV/0!</v>
      </c>
      <c r="I10" s="35"/>
    </row>
    <row r="11" spans="1:9" s="42" customFormat="1" ht="19.5" customHeight="1" hidden="1">
      <c r="A11" s="52"/>
      <c r="B11" s="53" t="s">
        <v>21</v>
      </c>
      <c r="C11" s="39"/>
      <c r="D11" s="39"/>
      <c r="E11" s="39"/>
      <c r="F11" s="39"/>
      <c r="G11" s="51" t="e">
        <f t="shared" si="0"/>
        <v>#DIV/0!</v>
      </c>
      <c r="H11" s="51" t="e">
        <f t="shared" si="1"/>
        <v>#DIV/0!</v>
      </c>
      <c r="I11" s="54"/>
    </row>
    <row r="12" spans="1:9" s="57" customFormat="1" ht="24.75" customHeight="1">
      <c r="A12" s="31">
        <v>85415</v>
      </c>
      <c r="B12" s="32" t="s">
        <v>22</v>
      </c>
      <c r="C12" s="33">
        <f>C13</f>
        <v>1062593</v>
      </c>
      <c r="D12" s="33">
        <f>D13</f>
        <v>20000</v>
      </c>
      <c r="E12" s="33">
        <f>E13</f>
        <v>872625</v>
      </c>
      <c r="F12" s="33">
        <f>F13</f>
        <v>760066</v>
      </c>
      <c r="G12" s="55">
        <f t="shared" si="0"/>
        <v>71.52936260637892</v>
      </c>
      <c r="H12" s="56">
        <f>F12/D12*100</f>
        <v>3800.3300000000004</v>
      </c>
      <c r="I12" s="35">
        <f aca="true" t="shared" si="2" ref="I12:I32">F12/E12*100</f>
        <v>87.10110299384043</v>
      </c>
    </row>
    <row r="13" spans="1:9" s="42" customFormat="1" ht="14.25" customHeight="1">
      <c r="A13" s="58"/>
      <c r="B13" s="38" t="s">
        <v>23</v>
      </c>
      <c r="C13" s="59">
        <f>C15+C14</f>
        <v>1062593</v>
      </c>
      <c r="D13" s="59">
        <f>D15+D14</f>
        <v>20000</v>
      </c>
      <c r="E13" s="59">
        <f>E15+E14</f>
        <v>872625</v>
      </c>
      <c r="F13" s="59">
        <f>F15+F14</f>
        <v>760066</v>
      </c>
      <c r="G13" s="40">
        <f t="shared" si="0"/>
        <v>71.52936260637892</v>
      </c>
      <c r="H13" s="40">
        <f>F13/D13*100</f>
        <v>3800.3300000000004</v>
      </c>
      <c r="I13" s="41">
        <f t="shared" si="2"/>
        <v>87.10110299384043</v>
      </c>
    </row>
    <row r="14" spans="1:9" s="42" customFormat="1" ht="13.5" customHeight="1" hidden="1">
      <c r="A14" s="37"/>
      <c r="B14" s="43" t="s">
        <v>18</v>
      </c>
      <c r="C14" s="44">
        <v>0</v>
      </c>
      <c r="D14" s="44"/>
      <c r="E14" s="44"/>
      <c r="F14" s="44"/>
      <c r="G14" s="39" t="e">
        <f t="shared" si="0"/>
        <v>#DIV/0!</v>
      </c>
      <c r="H14" s="39">
        <v>0</v>
      </c>
      <c r="I14" s="60">
        <v>0</v>
      </c>
    </row>
    <row r="15" spans="1:9" s="42" customFormat="1" ht="14.25" customHeight="1">
      <c r="A15" s="61"/>
      <c r="B15" s="43" t="s">
        <v>24</v>
      </c>
      <c r="C15" s="62">
        <v>1062593</v>
      </c>
      <c r="D15" s="62">
        <v>20000</v>
      </c>
      <c r="E15" s="62">
        <v>872625</v>
      </c>
      <c r="F15" s="62">
        <v>760066</v>
      </c>
      <c r="G15" s="48">
        <f t="shared" si="0"/>
        <v>71.52936260637892</v>
      </c>
      <c r="H15" s="48">
        <f>F15/D15*100</f>
        <v>3800.3300000000004</v>
      </c>
      <c r="I15" s="49">
        <f t="shared" si="2"/>
        <v>87.10110299384043</v>
      </c>
    </row>
    <row r="16" spans="1:9" s="57" customFormat="1" ht="28.5" customHeight="1">
      <c r="A16" s="31">
        <v>85417</v>
      </c>
      <c r="B16" s="32" t="s">
        <v>25</v>
      </c>
      <c r="C16" s="33">
        <f>C17+C21</f>
        <v>270930</v>
      </c>
      <c r="D16" s="33">
        <f>D17+D21</f>
        <v>285400</v>
      </c>
      <c r="E16" s="33">
        <f>E17+E21</f>
        <v>324298</v>
      </c>
      <c r="F16" s="33">
        <f>F17+F21</f>
        <v>322688</v>
      </c>
      <c r="G16" s="34">
        <f t="shared" si="0"/>
        <v>119.10382755693351</v>
      </c>
      <c r="H16" s="34">
        <f t="shared" si="1"/>
        <v>113.06517168885775</v>
      </c>
      <c r="I16" s="35">
        <f t="shared" si="2"/>
        <v>99.50354303757655</v>
      </c>
    </row>
    <row r="17" spans="1:9" s="42" customFormat="1" ht="15" customHeight="1">
      <c r="A17" s="37"/>
      <c r="B17" s="38" t="s">
        <v>17</v>
      </c>
      <c r="C17" s="39">
        <f>SUM(C18:C19)</f>
        <v>225630</v>
      </c>
      <c r="D17" s="39">
        <f>SUM(D18:D19)</f>
        <v>244200</v>
      </c>
      <c r="E17" s="39">
        <f>SUM(E18:E19)</f>
        <v>283098</v>
      </c>
      <c r="F17" s="39">
        <f>SUM(F18:F19)</f>
        <v>281882</v>
      </c>
      <c r="G17" s="40">
        <f t="shared" si="0"/>
        <v>124.93108185968178</v>
      </c>
      <c r="H17" s="40">
        <f t="shared" si="1"/>
        <v>115.43079443079442</v>
      </c>
      <c r="I17" s="41">
        <f t="shared" si="2"/>
        <v>99.5704667641594</v>
      </c>
    </row>
    <row r="18" spans="1:9" s="50" customFormat="1" ht="13.5" customHeight="1">
      <c r="A18" s="63"/>
      <c r="B18" s="43" t="s">
        <v>18</v>
      </c>
      <c r="C18" s="44">
        <v>170535</v>
      </c>
      <c r="D18" s="44">
        <v>171150</v>
      </c>
      <c r="E18" s="44">
        <v>210440</v>
      </c>
      <c r="F18" s="44">
        <v>210290</v>
      </c>
      <c r="G18" s="45">
        <f t="shared" si="0"/>
        <v>123.31193010232504</v>
      </c>
      <c r="H18" s="45">
        <f t="shared" si="1"/>
        <v>122.8688285130003</v>
      </c>
      <c r="I18" s="46">
        <f t="shared" si="2"/>
        <v>99.92872077551796</v>
      </c>
    </row>
    <row r="19" spans="1:9" s="50" customFormat="1" ht="13.5" customHeight="1">
      <c r="A19" s="47"/>
      <c r="B19" s="43" t="s">
        <v>26</v>
      </c>
      <c r="C19" s="44">
        <v>55095</v>
      </c>
      <c r="D19" s="44">
        <v>73050</v>
      </c>
      <c r="E19" s="44">
        <v>72658</v>
      </c>
      <c r="F19" s="44">
        <v>71592</v>
      </c>
      <c r="G19" s="45">
        <f t="shared" si="0"/>
        <v>129.9428260277702</v>
      </c>
      <c r="H19" s="45">
        <f t="shared" si="1"/>
        <v>98.0041067761807</v>
      </c>
      <c r="I19" s="46">
        <f t="shared" si="2"/>
        <v>98.5328525420463</v>
      </c>
    </row>
    <row r="20" spans="1:9" s="50" customFormat="1" ht="13.5" customHeight="1">
      <c r="A20" s="47"/>
      <c r="B20" s="64" t="s">
        <v>27</v>
      </c>
      <c r="C20" s="44">
        <v>3198</v>
      </c>
      <c r="D20" s="44">
        <v>3300</v>
      </c>
      <c r="E20" s="44">
        <v>3300</v>
      </c>
      <c r="F20" s="44">
        <v>3268</v>
      </c>
      <c r="G20" s="45">
        <f t="shared" si="0"/>
        <v>102.18886804252658</v>
      </c>
      <c r="H20" s="45">
        <f t="shared" si="1"/>
        <v>99.03030303030303</v>
      </c>
      <c r="I20" s="46">
        <f t="shared" si="2"/>
        <v>99.03030303030303</v>
      </c>
    </row>
    <row r="21" spans="1:9" s="50" customFormat="1" ht="13.5" customHeight="1">
      <c r="A21" s="65"/>
      <c r="B21" s="53" t="s">
        <v>28</v>
      </c>
      <c r="C21" s="39">
        <v>45300</v>
      </c>
      <c r="D21" s="39">
        <v>41200</v>
      </c>
      <c r="E21" s="39">
        <v>41200</v>
      </c>
      <c r="F21" s="39">
        <v>40806</v>
      </c>
      <c r="G21" s="45">
        <f t="shared" si="0"/>
        <v>90.0794701986755</v>
      </c>
      <c r="H21" s="45">
        <f>F21/D21*100</f>
        <v>99.04368932038835</v>
      </c>
      <c r="I21" s="46">
        <f>F21/E21*100</f>
        <v>99.04368932038835</v>
      </c>
    </row>
    <row r="22" spans="1:9" s="57" customFormat="1" ht="15.75" customHeight="1">
      <c r="A22" s="31">
        <v>85495</v>
      </c>
      <c r="B22" s="32" t="s">
        <v>29</v>
      </c>
      <c r="C22" s="33">
        <f>C23</f>
        <v>43348</v>
      </c>
      <c r="D22" s="33">
        <f>D23</f>
        <v>105200</v>
      </c>
      <c r="E22" s="33">
        <f>E23</f>
        <v>52049</v>
      </c>
      <c r="F22" s="33">
        <f>F23</f>
        <v>51265</v>
      </c>
      <c r="G22" s="66">
        <f t="shared" si="0"/>
        <v>118.26381839992617</v>
      </c>
      <c r="H22" s="66">
        <f t="shared" si="1"/>
        <v>48.73098859315589</v>
      </c>
      <c r="I22" s="67">
        <f t="shared" si="2"/>
        <v>98.49372706488117</v>
      </c>
    </row>
    <row r="23" spans="1:9" s="42" customFormat="1" ht="13.5" customHeight="1">
      <c r="A23" s="37"/>
      <c r="B23" s="53" t="s">
        <v>17</v>
      </c>
      <c r="C23" s="39">
        <f>SUM(C24:C32)</f>
        <v>43348</v>
      </c>
      <c r="D23" s="39">
        <f>SUM(D24:D32)</f>
        <v>105200</v>
      </c>
      <c r="E23" s="39">
        <f>SUM(E24:E32)</f>
        <v>52049</v>
      </c>
      <c r="F23" s="39">
        <f>SUM(F24:F32)</f>
        <v>51265</v>
      </c>
      <c r="G23" s="45">
        <f t="shared" si="0"/>
        <v>118.26381839992617</v>
      </c>
      <c r="H23" s="45">
        <f t="shared" si="1"/>
        <v>48.73098859315589</v>
      </c>
      <c r="I23" s="46">
        <f t="shared" si="2"/>
        <v>98.49372706488117</v>
      </c>
    </row>
    <row r="24" spans="1:9" s="42" customFormat="1" ht="13.5" customHeight="1" hidden="1">
      <c r="A24" s="37"/>
      <c r="B24" s="43" t="s">
        <v>24</v>
      </c>
      <c r="C24" s="44"/>
      <c r="D24" s="44"/>
      <c r="E24" s="44"/>
      <c r="F24" s="44"/>
      <c r="G24" s="45" t="e">
        <f t="shared" si="0"/>
        <v>#DIV/0!</v>
      </c>
      <c r="H24" s="45" t="e">
        <f t="shared" si="1"/>
        <v>#DIV/0!</v>
      </c>
      <c r="I24" s="46" t="e">
        <f t="shared" si="2"/>
        <v>#DIV/0!</v>
      </c>
    </row>
    <row r="25" spans="1:9" s="42" customFormat="1" ht="12" customHeight="1" hidden="1">
      <c r="A25" s="37"/>
      <c r="B25" s="68" t="s">
        <v>30</v>
      </c>
      <c r="C25" s="69"/>
      <c r="D25" s="69"/>
      <c r="E25" s="69"/>
      <c r="F25" s="69"/>
      <c r="G25" s="45" t="e">
        <f t="shared" si="0"/>
        <v>#DIV/0!</v>
      </c>
      <c r="H25" s="45" t="e">
        <f t="shared" si="1"/>
        <v>#DIV/0!</v>
      </c>
      <c r="I25" s="46" t="e">
        <f t="shared" si="2"/>
        <v>#DIV/0!</v>
      </c>
    </row>
    <row r="26" spans="1:9" s="42" customFormat="1" ht="12" customHeight="1" hidden="1">
      <c r="A26" s="37"/>
      <c r="B26" s="53" t="s">
        <v>17</v>
      </c>
      <c r="C26" s="39"/>
      <c r="D26" s="39"/>
      <c r="E26" s="39"/>
      <c r="F26" s="39"/>
      <c r="G26" s="45" t="e">
        <f t="shared" si="0"/>
        <v>#DIV/0!</v>
      </c>
      <c r="H26" s="45" t="e">
        <f t="shared" si="1"/>
        <v>#DIV/0!</v>
      </c>
      <c r="I26" s="46" t="e">
        <f t="shared" si="2"/>
        <v>#DIV/0!</v>
      </c>
    </row>
    <row r="27" spans="1:9" s="42" customFormat="1" ht="13.5" customHeight="1">
      <c r="A27" s="37"/>
      <c r="B27" s="43" t="s">
        <v>18</v>
      </c>
      <c r="C27" s="44">
        <v>0</v>
      </c>
      <c r="D27" s="44">
        <v>55000</v>
      </c>
      <c r="E27" s="44">
        <v>0</v>
      </c>
      <c r="F27" s="44">
        <v>0</v>
      </c>
      <c r="G27" s="39">
        <v>0</v>
      </c>
      <c r="H27" s="39">
        <v>0</v>
      </c>
      <c r="I27" s="60">
        <v>0</v>
      </c>
    </row>
    <row r="28" spans="1:9" s="42" customFormat="1" ht="12.75" customHeight="1" hidden="1">
      <c r="A28" s="37"/>
      <c r="B28" s="43" t="s">
        <v>26</v>
      </c>
      <c r="C28" s="44"/>
      <c r="D28" s="44"/>
      <c r="E28" s="44"/>
      <c r="F28" s="44"/>
      <c r="G28" s="45" t="e">
        <f t="shared" si="0"/>
        <v>#DIV/0!</v>
      </c>
      <c r="H28" s="45" t="e">
        <f t="shared" si="1"/>
        <v>#DIV/0!</v>
      </c>
      <c r="I28" s="46" t="e">
        <f t="shared" si="2"/>
        <v>#DIV/0!</v>
      </c>
    </row>
    <row r="29" spans="1:9" s="42" customFormat="1" ht="12.75" customHeight="1" hidden="1">
      <c r="A29" s="37"/>
      <c r="B29" s="43" t="s">
        <v>31</v>
      </c>
      <c r="C29" s="44"/>
      <c r="D29" s="44"/>
      <c r="E29" s="44"/>
      <c r="F29" s="44"/>
      <c r="G29" s="45" t="e">
        <f t="shared" si="0"/>
        <v>#DIV/0!</v>
      </c>
      <c r="H29" s="45" t="e">
        <f t="shared" si="1"/>
        <v>#DIV/0!</v>
      </c>
      <c r="I29" s="46" t="e">
        <f t="shared" si="2"/>
        <v>#DIV/0!</v>
      </c>
    </row>
    <row r="30" spans="1:9" s="42" customFormat="1" ht="12.75" customHeight="1" hidden="1">
      <c r="A30" s="37"/>
      <c r="B30" s="43" t="s">
        <v>32</v>
      </c>
      <c r="C30" s="44"/>
      <c r="D30" s="44"/>
      <c r="E30" s="44"/>
      <c r="F30" s="44"/>
      <c r="G30" s="45" t="e">
        <f t="shared" si="0"/>
        <v>#DIV/0!</v>
      </c>
      <c r="H30" s="45" t="e">
        <f t="shared" si="1"/>
        <v>#DIV/0!</v>
      </c>
      <c r="I30" s="46" t="e">
        <f t="shared" si="2"/>
        <v>#DIV/0!</v>
      </c>
    </row>
    <row r="31" spans="1:9" s="42" customFormat="1" ht="13.5" customHeight="1">
      <c r="A31" s="37"/>
      <c r="B31" s="43" t="s">
        <v>33</v>
      </c>
      <c r="C31" s="44">
        <v>30000</v>
      </c>
      <c r="D31" s="44">
        <v>31000</v>
      </c>
      <c r="E31" s="44">
        <v>31000</v>
      </c>
      <c r="F31" s="44">
        <v>31000</v>
      </c>
      <c r="G31" s="45">
        <f t="shared" si="0"/>
        <v>103.33333333333334</v>
      </c>
      <c r="H31" s="45">
        <f t="shared" si="1"/>
        <v>100</v>
      </c>
      <c r="I31" s="46">
        <f t="shared" si="2"/>
        <v>100</v>
      </c>
    </row>
    <row r="32" spans="1:9" s="42" customFormat="1" ht="13.5" customHeight="1" thickBot="1">
      <c r="A32" s="37"/>
      <c r="B32" s="43" t="s">
        <v>34</v>
      </c>
      <c r="C32" s="44">
        <v>13348</v>
      </c>
      <c r="D32" s="44">
        <v>19200</v>
      </c>
      <c r="E32" s="44">
        <v>21049</v>
      </c>
      <c r="F32" s="44">
        <v>20265</v>
      </c>
      <c r="G32" s="45">
        <f t="shared" si="0"/>
        <v>151.82049745280193</v>
      </c>
      <c r="H32" s="45">
        <f t="shared" si="1"/>
        <v>105.546875</v>
      </c>
      <c r="I32" s="46">
        <f t="shared" si="2"/>
        <v>96.2753574991686</v>
      </c>
    </row>
    <row r="33" spans="1:10" s="76" customFormat="1" ht="47.25" customHeight="1" thickBot="1" thickTop="1">
      <c r="A33" s="70">
        <v>854</v>
      </c>
      <c r="B33" s="71" t="s">
        <v>35</v>
      </c>
      <c r="C33" s="72">
        <f>C6+C10+C16+C22+C12</f>
        <v>2613564</v>
      </c>
      <c r="D33" s="72">
        <f>D6+D10+D16+D22+D12</f>
        <v>1653700</v>
      </c>
      <c r="E33" s="72">
        <f>E6+E10+E16+E22+E12</f>
        <v>2569093</v>
      </c>
      <c r="F33" s="72">
        <f>F6+F10+F16+F22+F12</f>
        <v>2452151</v>
      </c>
      <c r="G33" s="73">
        <f>F33/C33*100</f>
        <v>93.82402726698102</v>
      </c>
      <c r="H33" s="73">
        <f>F33/D33*100</f>
        <v>148.28269940134246</v>
      </c>
      <c r="I33" s="74">
        <f>F33/E33*100</f>
        <v>95.44812118518092</v>
      </c>
      <c r="J33" s="75"/>
    </row>
    <row r="34" spans="1:9" ht="13.5" customHeight="1" thickTop="1">
      <c r="A34" s="77"/>
      <c r="B34" s="78" t="s">
        <v>18</v>
      </c>
      <c r="C34" s="79">
        <f>C8+C14+C18</f>
        <v>1303399</v>
      </c>
      <c r="D34" s="79">
        <f>D8+D14+D18+D27</f>
        <v>1362850</v>
      </c>
      <c r="E34" s="79">
        <f>E8+E14+E18</f>
        <v>1422880</v>
      </c>
      <c r="F34" s="79">
        <f>F8+F14+F18</f>
        <v>1421141</v>
      </c>
      <c r="G34" s="80">
        <f>F34/C34*100</f>
        <v>109.03345790506206</v>
      </c>
      <c r="H34" s="80">
        <f>F34/D34*100</f>
        <v>104.27713981729465</v>
      </c>
      <c r="I34" s="81">
        <f>F34/E34*100</f>
        <v>99.87778308782188</v>
      </c>
    </row>
    <row r="35" spans="1:9" ht="13.5" customHeight="1">
      <c r="A35" s="82"/>
      <c r="B35" s="83" t="s">
        <v>36</v>
      </c>
      <c r="C35" s="44">
        <f>C31</f>
        <v>30000</v>
      </c>
      <c r="D35" s="44">
        <f>D31</f>
        <v>31000</v>
      </c>
      <c r="E35" s="44">
        <f>E31</f>
        <v>31000</v>
      </c>
      <c r="F35" s="44">
        <f>F31</f>
        <v>31000</v>
      </c>
      <c r="G35" s="84">
        <f>F35/C35*100</f>
        <v>103.33333333333334</v>
      </c>
      <c r="H35" s="84">
        <f>F35/D35*100</f>
        <v>100</v>
      </c>
      <c r="I35" s="85">
        <f>F35/E35*100</f>
        <v>100</v>
      </c>
    </row>
    <row r="36" spans="1:9" ht="13.5" customHeight="1">
      <c r="A36" s="82"/>
      <c r="B36" s="43" t="s">
        <v>26</v>
      </c>
      <c r="C36" s="44">
        <f>C9+C15+C19+C32</f>
        <v>1234865</v>
      </c>
      <c r="D36" s="44">
        <f>D9+D15+D19+D32</f>
        <v>218650</v>
      </c>
      <c r="E36" s="44">
        <f>E9+E15+E19+E32</f>
        <v>1074013</v>
      </c>
      <c r="F36" s="44">
        <f>F9+F15+F19+F32</f>
        <v>959204</v>
      </c>
      <c r="G36" s="84">
        <f>F36/C36*100</f>
        <v>77.67683107060286</v>
      </c>
      <c r="H36" s="84">
        <f>F36/D36*100</f>
        <v>438.6938028813172</v>
      </c>
      <c r="I36" s="85">
        <f>F36/E36*100</f>
        <v>89.31027836720784</v>
      </c>
    </row>
    <row r="37" spans="1:9" ht="13.5" customHeight="1">
      <c r="A37" s="82"/>
      <c r="B37" s="43" t="s">
        <v>32</v>
      </c>
      <c r="C37" s="44">
        <f>C20</f>
        <v>3198</v>
      </c>
      <c r="D37" s="44">
        <f>D20</f>
        <v>3300</v>
      </c>
      <c r="E37" s="44">
        <f>E20</f>
        <v>3300</v>
      </c>
      <c r="F37" s="44">
        <f>F20</f>
        <v>3268</v>
      </c>
      <c r="G37" s="84">
        <f>F37/C37*100</f>
        <v>102.18886804252658</v>
      </c>
      <c r="H37" s="84">
        <f>F37/D37*100</f>
        <v>99.03030303030303</v>
      </c>
      <c r="I37" s="85">
        <f>F37/E37*100</f>
        <v>99.03030303030303</v>
      </c>
    </row>
    <row r="38" spans="1:9" ht="13.5" customHeight="1" thickBot="1">
      <c r="A38" s="86"/>
      <c r="B38" s="87" t="s">
        <v>37</v>
      </c>
      <c r="C38" s="88">
        <f>C21</f>
        <v>45300</v>
      </c>
      <c r="D38" s="88">
        <f aca="true" t="shared" si="3" ref="D38:I38">D21</f>
        <v>41200</v>
      </c>
      <c r="E38" s="88">
        <f t="shared" si="3"/>
        <v>41200</v>
      </c>
      <c r="F38" s="88">
        <f t="shared" si="3"/>
        <v>40806</v>
      </c>
      <c r="G38" s="89">
        <f t="shared" si="3"/>
        <v>90.0794701986755</v>
      </c>
      <c r="H38" s="89">
        <f t="shared" si="3"/>
        <v>99.04368932038835</v>
      </c>
      <c r="I38" s="90">
        <f t="shared" si="3"/>
        <v>99.04368932038835</v>
      </c>
    </row>
    <row r="39" spans="1:9" ht="16.5" thickTop="1">
      <c r="A39" s="97" t="s">
        <v>57</v>
      </c>
      <c r="C39" s="91"/>
      <c r="D39" s="91"/>
      <c r="E39" s="91"/>
      <c r="F39" s="91"/>
      <c r="G39" s="92"/>
      <c r="H39" s="93"/>
      <c r="I39" s="93"/>
    </row>
    <row r="40" spans="1:9" ht="15.75">
      <c r="A40" s="97" t="s">
        <v>55</v>
      </c>
      <c r="C40" s="93"/>
      <c r="D40" s="94"/>
      <c r="E40" s="94"/>
      <c r="F40" s="92"/>
      <c r="G40" s="92"/>
      <c r="H40" s="93"/>
      <c r="I40" s="93"/>
    </row>
    <row r="41" spans="1:9" ht="15.75">
      <c r="A41" s="97" t="s">
        <v>56</v>
      </c>
      <c r="C41" s="93"/>
      <c r="D41" s="94"/>
      <c r="E41" s="94"/>
      <c r="F41" s="92"/>
      <c r="G41" s="92"/>
      <c r="H41" s="93"/>
      <c r="I41" s="93"/>
    </row>
    <row r="42" spans="3:9" ht="15.75">
      <c r="C42" s="93"/>
      <c r="D42" s="94"/>
      <c r="E42" s="94"/>
      <c r="F42" s="92"/>
      <c r="G42" s="92"/>
      <c r="H42" s="93"/>
      <c r="I42" s="93"/>
    </row>
    <row r="43" spans="3:9" ht="15.75">
      <c r="C43" s="93"/>
      <c r="D43" s="94"/>
      <c r="E43" s="94"/>
      <c r="F43" s="92"/>
      <c r="G43" s="92"/>
      <c r="H43" s="93"/>
      <c r="I43" s="93"/>
    </row>
    <row r="44" spans="3:9" ht="15.75">
      <c r="C44" s="93"/>
      <c r="D44" s="94"/>
      <c r="E44" s="94"/>
      <c r="F44" s="92"/>
      <c r="G44" s="92"/>
      <c r="H44" s="93"/>
      <c r="I44" s="93"/>
    </row>
    <row r="45" spans="3:9" ht="15.75">
      <c r="C45" s="93"/>
      <c r="D45" s="94"/>
      <c r="E45" s="94"/>
      <c r="F45" s="92"/>
      <c r="G45" s="92"/>
      <c r="H45" s="93"/>
      <c r="I45" s="93"/>
    </row>
    <row r="46" spans="3:9" ht="15.75">
      <c r="C46" s="93"/>
      <c r="D46" s="94"/>
      <c r="E46" s="94"/>
      <c r="F46" s="92"/>
      <c r="G46" s="92"/>
      <c r="H46" s="93"/>
      <c r="I46" s="93"/>
    </row>
    <row r="47" spans="3:9" ht="15.75">
      <c r="C47" s="93"/>
      <c r="D47" s="94"/>
      <c r="E47" s="94"/>
      <c r="F47" s="92"/>
      <c r="G47" s="92"/>
      <c r="H47" s="93"/>
      <c r="I47" s="93"/>
    </row>
    <row r="48" spans="3:9" ht="15.75">
      <c r="C48" s="93"/>
      <c r="D48" s="94"/>
      <c r="E48" s="94"/>
      <c r="F48" s="92"/>
      <c r="G48" s="92"/>
      <c r="H48" s="93"/>
      <c r="I48" s="93"/>
    </row>
    <row r="49" spans="3:9" ht="15.75">
      <c r="C49" s="93"/>
      <c r="D49" s="94"/>
      <c r="E49" s="94"/>
      <c r="F49" s="92"/>
      <c r="G49" s="92"/>
      <c r="H49" s="93"/>
      <c r="I49" s="93"/>
    </row>
    <row r="50" spans="3:9" ht="15.75">
      <c r="C50" s="93"/>
      <c r="D50" s="94"/>
      <c r="E50" s="94"/>
      <c r="F50" s="92"/>
      <c r="G50" s="92"/>
      <c r="H50" s="93"/>
      <c r="I50" s="93"/>
    </row>
    <row r="51" spans="3:9" ht="15.75">
      <c r="C51" s="93"/>
      <c r="D51" s="94"/>
      <c r="E51" s="94"/>
      <c r="F51" s="92"/>
      <c r="G51" s="92"/>
      <c r="H51" s="93"/>
      <c r="I51" s="93"/>
    </row>
    <row r="52" spans="3:9" ht="15.75">
      <c r="C52" s="93"/>
      <c r="D52" s="94"/>
      <c r="E52" s="94"/>
      <c r="F52" s="92"/>
      <c r="G52" s="92"/>
      <c r="H52" s="93"/>
      <c r="I52" s="93"/>
    </row>
    <row r="53" spans="3:9" ht="15.75">
      <c r="C53" s="93"/>
      <c r="D53" s="94"/>
      <c r="E53" s="94"/>
      <c r="F53" s="92"/>
      <c r="G53" s="92"/>
      <c r="H53" s="93"/>
      <c r="I53" s="93"/>
    </row>
    <row r="54" spans="3:9" ht="15.75">
      <c r="C54" s="93"/>
      <c r="D54" s="94"/>
      <c r="E54" s="94"/>
      <c r="F54" s="92"/>
      <c r="G54" s="92"/>
      <c r="H54" s="93"/>
      <c r="I54" s="93"/>
    </row>
    <row r="55" spans="3:9" ht="15.75">
      <c r="C55" s="93"/>
      <c r="D55" s="94"/>
      <c r="E55" s="94"/>
      <c r="F55" s="92"/>
      <c r="G55" s="92"/>
      <c r="H55" s="93"/>
      <c r="I55" s="93"/>
    </row>
    <row r="56" ht="15.75">
      <c r="G56" s="8"/>
    </row>
    <row r="57" ht="15.75">
      <c r="G57" s="8"/>
    </row>
    <row r="58" ht="15.75">
      <c r="G58" s="8"/>
    </row>
    <row r="59" ht="15.75">
      <c r="G59" s="8"/>
    </row>
    <row r="60" ht="15.75">
      <c r="G60" s="8"/>
    </row>
    <row r="61" ht="15.75">
      <c r="G61" s="8"/>
    </row>
    <row r="62" ht="15.75">
      <c r="G62" s="8"/>
    </row>
    <row r="63" ht="15.75">
      <c r="G63" s="8"/>
    </row>
    <row r="64" ht="15.75">
      <c r="G64" s="8"/>
    </row>
    <row r="65" ht="15.75">
      <c r="G65" s="8"/>
    </row>
    <row r="66" ht="15.75">
      <c r="G66" s="8"/>
    </row>
    <row r="67" ht="15.75">
      <c r="G67" s="8"/>
    </row>
    <row r="68" ht="15.75">
      <c r="G68" s="8"/>
    </row>
    <row r="69" ht="15.75">
      <c r="G69" s="8"/>
    </row>
    <row r="70" ht="15.75">
      <c r="G70" s="8"/>
    </row>
    <row r="71" ht="15.75">
      <c r="G71" s="8"/>
    </row>
    <row r="72" ht="15.75">
      <c r="G72" s="8"/>
    </row>
    <row r="73" ht="15.75">
      <c r="G73" s="8"/>
    </row>
    <row r="74" ht="15.75">
      <c r="G74" s="8"/>
    </row>
    <row r="75" ht="15.75">
      <c r="G75" s="8"/>
    </row>
    <row r="76" ht="15.75">
      <c r="G76" s="8"/>
    </row>
    <row r="77" ht="15.75">
      <c r="G77" s="8"/>
    </row>
    <row r="78" ht="15.75">
      <c r="G78" s="8"/>
    </row>
    <row r="79" ht="15.75">
      <c r="G79" s="8"/>
    </row>
    <row r="80" ht="15.75">
      <c r="G80" s="8"/>
    </row>
    <row r="81" ht="15.75">
      <c r="G81" s="8"/>
    </row>
    <row r="82" ht="15.75">
      <c r="G82" s="8"/>
    </row>
    <row r="83" ht="15.75">
      <c r="G83" s="8"/>
    </row>
    <row r="84" ht="15.75">
      <c r="G84" s="8"/>
    </row>
    <row r="85" ht="15.75">
      <c r="G85" s="8"/>
    </row>
    <row r="86" ht="15.75">
      <c r="G86" s="8"/>
    </row>
    <row r="87" ht="15.75">
      <c r="G87" s="8"/>
    </row>
    <row r="88" ht="15.75">
      <c r="G88" s="8"/>
    </row>
    <row r="89" ht="15.75">
      <c r="G89" s="8"/>
    </row>
    <row r="90" ht="15.75">
      <c r="G90" s="8"/>
    </row>
    <row r="91" ht="15.75">
      <c r="G91" s="8"/>
    </row>
    <row r="92" ht="15.75">
      <c r="G92" s="8"/>
    </row>
    <row r="93" ht="15.75">
      <c r="G93" s="8"/>
    </row>
    <row r="94" ht="15.75">
      <c r="G94" s="8"/>
    </row>
    <row r="95" ht="15.75">
      <c r="G95" s="8"/>
    </row>
    <row r="96" ht="15.75">
      <c r="G96" s="8"/>
    </row>
    <row r="97" ht="15.75">
      <c r="G97" s="8"/>
    </row>
    <row r="98" ht="15.75">
      <c r="G98" s="8"/>
    </row>
    <row r="99" ht="15.75">
      <c r="G99" s="8"/>
    </row>
    <row r="100" ht="15.75">
      <c r="G100" s="8"/>
    </row>
    <row r="101" ht="15.75">
      <c r="G101" s="8"/>
    </row>
    <row r="102" ht="15.75">
      <c r="G102" s="8"/>
    </row>
    <row r="103" ht="15.75">
      <c r="G103" s="8"/>
    </row>
    <row r="104" ht="15.75">
      <c r="G104" s="8"/>
    </row>
    <row r="105" ht="15.75">
      <c r="G105" s="8"/>
    </row>
    <row r="106" ht="15.75">
      <c r="G106" s="8"/>
    </row>
    <row r="107" ht="15.75">
      <c r="G107" s="8"/>
    </row>
    <row r="108" ht="15.75">
      <c r="G108" s="8"/>
    </row>
    <row r="109" ht="15.75">
      <c r="G109" s="8"/>
    </row>
    <row r="110" ht="15.75">
      <c r="G110" s="8"/>
    </row>
    <row r="111" ht="15.75">
      <c r="G111" s="8"/>
    </row>
    <row r="112" ht="15.75">
      <c r="G112" s="8"/>
    </row>
    <row r="113" ht="15.75">
      <c r="G113" s="8"/>
    </row>
    <row r="114" ht="15.75">
      <c r="G114" s="8"/>
    </row>
    <row r="115" ht="15.75">
      <c r="G115" s="8"/>
    </row>
    <row r="116" ht="15.75">
      <c r="G116" s="8"/>
    </row>
    <row r="117" ht="15.75">
      <c r="G117" s="8"/>
    </row>
    <row r="118" ht="15.75">
      <c r="G118" s="8"/>
    </row>
    <row r="119" ht="15.75">
      <c r="G119" s="8"/>
    </row>
    <row r="120" ht="15.75">
      <c r="G120" s="8"/>
    </row>
    <row r="121" ht="15.75">
      <c r="G121" s="8"/>
    </row>
    <row r="122" ht="15.75">
      <c r="G122" s="8"/>
    </row>
    <row r="123" ht="15.75">
      <c r="G123" s="8"/>
    </row>
    <row r="124" ht="15.75">
      <c r="G124" s="8"/>
    </row>
    <row r="125" ht="15.75">
      <c r="G125" s="8"/>
    </row>
    <row r="126" ht="15.75">
      <c r="G126" s="8"/>
    </row>
  </sheetData>
  <mergeCells count="2">
    <mergeCell ref="A1:I1"/>
    <mergeCell ref="B3:B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36">
      <selection activeCell="A60" sqref="A60:A62"/>
    </sheetView>
  </sheetViews>
  <sheetFormatPr defaultColWidth="9.140625" defaultRowHeight="12.75"/>
  <cols>
    <col min="1" max="1" width="6.00390625" style="4" customWidth="1"/>
    <col min="2" max="2" width="29.00390625" style="5" customWidth="1"/>
    <col min="3" max="3" width="9.8515625" style="6" customWidth="1"/>
    <col min="4" max="4" width="10.8515625" style="10" customWidth="1"/>
    <col min="5" max="5" width="10.7109375" style="10" customWidth="1"/>
    <col min="6" max="6" width="11.00390625" style="6" customWidth="1"/>
    <col min="7" max="7" width="7.8515625" style="6" customWidth="1"/>
    <col min="8" max="8" width="6.8515625" style="6" customWidth="1"/>
    <col min="9" max="9" width="7.7109375" style="6" customWidth="1"/>
    <col min="10" max="10" width="17.421875" style="97" customWidth="1"/>
    <col min="11" max="16384" width="9.140625" style="97" customWidth="1"/>
  </cols>
  <sheetData>
    <row r="1" spans="1:9" ht="15.75" customHeight="1">
      <c r="A1" s="95" t="s">
        <v>38</v>
      </c>
      <c r="B1" s="96"/>
      <c r="C1" s="96"/>
      <c r="D1" s="96"/>
      <c r="E1" s="96"/>
      <c r="F1" s="96"/>
      <c r="G1" s="96"/>
      <c r="H1" s="96"/>
      <c r="I1" s="96"/>
    </row>
    <row r="2" spans="1:9" ht="11.25" customHeight="1" thickBot="1">
      <c r="A2" s="98"/>
      <c r="B2" s="99"/>
      <c r="C2" s="100"/>
      <c r="D2" s="101"/>
      <c r="E2" s="101"/>
      <c r="F2" s="100"/>
      <c r="G2" s="100"/>
      <c r="H2" s="102" t="s">
        <v>39</v>
      </c>
      <c r="I2" s="100"/>
    </row>
    <row r="3" spans="1:9" ht="16.5" customHeight="1" thickTop="1">
      <c r="A3" s="103" t="s">
        <v>40</v>
      </c>
      <c r="B3" s="12" t="s">
        <v>3</v>
      </c>
      <c r="C3" s="13" t="s">
        <v>4</v>
      </c>
      <c r="D3" s="104" t="s">
        <v>41</v>
      </c>
      <c r="E3" s="105"/>
      <c r="F3" s="13" t="s">
        <v>4</v>
      </c>
      <c r="G3" s="106" t="s">
        <v>42</v>
      </c>
      <c r="H3" s="107" t="s">
        <v>7</v>
      </c>
      <c r="I3" s="108"/>
    </row>
    <row r="4" spans="1:9" ht="16.5" customHeight="1">
      <c r="A4" s="19" t="s">
        <v>43</v>
      </c>
      <c r="B4" s="20"/>
      <c r="C4" s="21" t="s">
        <v>9</v>
      </c>
      <c r="D4" s="109" t="s">
        <v>10</v>
      </c>
      <c r="E4" s="109" t="s">
        <v>11</v>
      </c>
      <c r="F4" s="21" t="s">
        <v>12</v>
      </c>
      <c r="G4" s="110" t="s">
        <v>13</v>
      </c>
      <c r="H4" s="110" t="s">
        <v>14</v>
      </c>
      <c r="I4" s="111" t="s">
        <v>15</v>
      </c>
    </row>
    <row r="5" spans="1:9" s="113" customFormat="1" ht="8.25" customHeight="1">
      <c r="A5" s="112">
        <v>1</v>
      </c>
      <c r="B5" s="26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9">
        <v>9</v>
      </c>
    </row>
    <row r="6" spans="1:9" s="119" customFormat="1" ht="11.25" customHeight="1">
      <c r="A6" s="114">
        <v>85401</v>
      </c>
      <c r="B6" s="115" t="s">
        <v>16</v>
      </c>
      <c r="C6" s="116">
        <f>C7</f>
        <v>269688</v>
      </c>
      <c r="D6" s="116">
        <f>D7</f>
        <v>255000</v>
      </c>
      <c r="E6" s="116">
        <f>E7</f>
        <v>297600</v>
      </c>
      <c r="F6" s="116">
        <f>F7</f>
        <v>297400</v>
      </c>
      <c r="G6" s="117">
        <f>F6/C6*100</f>
        <v>110.2755777046068</v>
      </c>
      <c r="H6" s="117">
        <f>F6/D6*100</f>
        <v>116.62745098039215</v>
      </c>
      <c r="I6" s="118">
        <f>F6/E6*100</f>
        <v>99.93279569892472</v>
      </c>
    </row>
    <row r="7" spans="1:9" s="124" customFormat="1" ht="12.75" customHeight="1">
      <c r="A7" s="37"/>
      <c r="B7" s="120" t="s">
        <v>17</v>
      </c>
      <c r="C7" s="59">
        <f>C8+C9</f>
        <v>269688</v>
      </c>
      <c r="D7" s="59">
        <f>D8+D9</f>
        <v>255000</v>
      </c>
      <c r="E7" s="59">
        <f>E8+E9</f>
        <v>297600</v>
      </c>
      <c r="F7" s="59">
        <f>F8+F9</f>
        <v>297400</v>
      </c>
      <c r="G7" s="121">
        <f>F7/C7*100</f>
        <v>110.2755777046068</v>
      </c>
      <c r="H7" s="122">
        <f>F7/D7*100</f>
        <v>116.62745098039215</v>
      </c>
      <c r="I7" s="123">
        <f>F7/E7*100</f>
        <v>99.93279569892472</v>
      </c>
    </row>
    <row r="8" spans="1:9" s="124" customFormat="1" ht="12.75" customHeight="1">
      <c r="A8" s="52"/>
      <c r="B8" s="43" t="s">
        <v>18</v>
      </c>
      <c r="C8" s="44">
        <v>245988</v>
      </c>
      <c r="D8" s="44">
        <v>236600</v>
      </c>
      <c r="E8" s="44">
        <v>279119</v>
      </c>
      <c r="F8" s="44">
        <v>279119</v>
      </c>
      <c r="G8" s="122">
        <f>F8/C8*100</f>
        <v>113.46854318096817</v>
      </c>
      <c r="H8" s="122">
        <f>F8/D8*100</f>
        <v>117.97083685545225</v>
      </c>
      <c r="I8" s="123">
        <f>F8/E8*100</f>
        <v>100</v>
      </c>
    </row>
    <row r="9" spans="1:9" s="124" customFormat="1" ht="12.75" customHeight="1">
      <c r="A9" s="52"/>
      <c r="B9" s="43" t="s">
        <v>26</v>
      </c>
      <c r="C9" s="44">
        <v>23700</v>
      </c>
      <c r="D9" s="44">
        <v>18400</v>
      </c>
      <c r="E9" s="44">
        <v>18481</v>
      </c>
      <c r="F9" s="44">
        <v>18281</v>
      </c>
      <c r="G9" s="122">
        <f>F9/C9*100</f>
        <v>77.13502109704642</v>
      </c>
      <c r="H9" s="122">
        <f>F9/D9*100</f>
        <v>99.35326086956522</v>
      </c>
      <c r="I9" s="123">
        <f>F9/E9*100</f>
        <v>98.91780747795032</v>
      </c>
    </row>
    <row r="10" spans="1:9" s="124" customFormat="1" ht="11.25" customHeight="1">
      <c r="A10" s="52"/>
      <c r="B10" s="125" t="s">
        <v>44</v>
      </c>
      <c r="C10" s="44">
        <v>300</v>
      </c>
      <c r="D10" s="44">
        <v>300</v>
      </c>
      <c r="E10" s="44">
        <v>300</v>
      </c>
      <c r="F10" s="44">
        <v>300</v>
      </c>
      <c r="G10" s="122">
        <f>F10/C10*100</f>
        <v>100</v>
      </c>
      <c r="H10" s="122">
        <f>F10/D10*100</f>
        <v>100</v>
      </c>
      <c r="I10" s="123">
        <f>F10/E10*100</f>
        <v>100</v>
      </c>
    </row>
    <row r="11" spans="1:9" s="124" customFormat="1" ht="0.75" customHeight="1" hidden="1">
      <c r="A11" s="126"/>
      <c r="B11" s="125"/>
      <c r="C11" s="127"/>
      <c r="D11" s="127"/>
      <c r="E11" s="127"/>
      <c r="F11" s="127"/>
      <c r="G11" s="128"/>
      <c r="H11" s="128"/>
      <c r="I11" s="129"/>
    </row>
    <row r="12" spans="1:9" s="119" customFormat="1" ht="23.25" customHeight="1">
      <c r="A12" s="130">
        <v>85403</v>
      </c>
      <c r="B12" s="131" t="s">
        <v>45</v>
      </c>
      <c r="C12" s="116">
        <f>C13+C17</f>
        <v>1380277</v>
      </c>
      <c r="D12" s="116">
        <f>D13+D17</f>
        <v>1425300</v>
      </c>
      <c r="E12" s="116">
        <f>E13+E17</f>
        <v>1562606</v>
      </c>
      <c r="F12" s="116">
        <f>F13+F17</f>
        <v>1561228</v>
      </c>
      <c r="G12" s="117">
        <f>F12/C12*100</f>
        <v>113.10975985255133</v>
      </c>
      <c r="H12" s="117">
        <f aca="true" t="shared" si="0" ref="H12:H21">F12/D12*100</f>
        <v>109.53679927032904</v>
      </c>
      <c r="I12" s="118">
        <f>F12/E12*100</f>
        <v>99.91181398253943</v>
      </c>
    </row>
    <row r="13" spans="1:9" s="124" customFormat="1" ht="12.75" customHeight="1">
      <c r="A13" s="37"/>
      <c r="B13" s="120" t="s">
        <v>17</v>
      </c>
      <c r="C13" s="59">
        <f>C14+C15</f>
        <v>1364277</v>
      </c>
      <c r="D13" s="59">
        <f>D14+D15</f>
        <v>1425300</v>
      </c>
      <c r="E13" s="59">
        <f>E14+E15</f>
        <v>1562606</v>
      </c>
      <c r="F13" s="59">
        <f>F14+F15</f>
        <v>1561228</v>
      </c>
      <c r="G13" s="121">
        <f>F13/C13*100</f>
        <v>114.43629116374461</v>
      </c>
      <c r="H13" s="121">
        <f t="shared" si="0"/>
        <v>109.53679927032904</v>
      </c>
      <c r="I13" s="132">
        <f>F13/E13*100</f>
        <v>99.91181398253943</v>
      </c>
    </row>
    <row r="14" spans="1:9" s="124" customFormat="1" ht="12.75" customHeight="1">
      <c r="A14" s="47"/>
      <c r="B14" s="43" t="s">
        <v>18</v>
      </c>
      <c r="C14" s="133">
        <v>1107485</v>
      </c>
      <c r="D14" s="133">
        <v>1167600</v>
      </c>
      <c r="E14" s="133">
        <v>1288705</v>
      </c>
      <c r="F14" s="133">
        <v>1288705</v>
      </c>
      <c r="G14" s="122">
        <f>F14/C14*100</f>
        <v>116.36320130746691</v>
      </c>
      <c r="H14" s="122">
        <f t="shared" si="0"/>
        <v>110.37213086673519</v>
      </c>
      <c r="I14" s="123">
        <f>F14/E14*100</f>
        <v>100</v>
      </c>
    </row>
    <row r="15" spans="1:9" s="124" customFormat="1" ht="12.75" customHeight="1">
      <c r="A15" s="47"/>
      <c r="B15" s="43" t="s">
        <v>26</v>
      </c>
      <c r="C15" s="133">
        <v>256792</v>
      </c>
      <c r="D15" s="133">
        <v>257700</v>
      </c>
      <c r="E15" s="133">
        <v>273901</v>
      </c>
      <c r="F15" s="133">
        <v>272523</v>
      </c>
      <c r="G15" s="122">
        <f>F15/C15*100</f>
        <v>106.1259696563756</v>
      </c>
      <c r="H15" s="122">
        <f t="shared" si="0"/>
        <v>105.75203725261932</v>
      </c>
      <c r="I15" s="123">
        <f>F15/E15*100</f>
        <v>99.49689851442675</v>
      </c>
    </row>
    <row r="16" spans="1:9" s="124" customFormat="1" ht="12.75" customHeight="1">
      <c r="A16" s="47"/>
      <c r="B16" s="125" t="s">
        <v>46</v>
      </c>
      <c r="C16" s="133">
        <v>10200</v>
      </c>
      <c r="D16" s="44">
        <v>8000</v>
      </c>
      <c r="E16" s="133">
        <v>8000</v>
      </c>
      <c r="F16" s="133">
        <v>7978</v>
      </c>
      <c r="G16" s="122">
        <f>F16/C16*100</f>
        <v>78.21568627450979</v>
      </c>
      <c r="H16" s="122">
        <f t="shared" si="0"/>
        <v>99.725</v>
      </c>
      <c r="I16" s="123">
        <f>F16/E16*100</f>
        <v>99.725</v>
      </c>
    </row>
    <row r="17" spans="1:9" s="124" customFormat="1" ht="12.75" customHeight="1">
      <c r="A17" s="47"/>
      <c r="B17" s="134" t="s">
        <v>28</v>
      </c>
      <c r="C17" s="135">
        <v>16000</v>
      </c>
      <c r="D17" s="135">
        <v>0</v>
      </c>
      <c r="E17" s="135">
        <v>0</v>
      </c>
      <c r="F17" s="135">
        <v>0</v>
      </c>
      <c r="G17" s="136">
        <v>0</v>
      </c>
      <c r="H17" s="136">
        <v>0</v>
      </c>
      <c r="I17" s="137">
        <v>0</v>
      </c>
    </row>
    <row r="18" spans="1:9" s="119" customFormat="1" ht="38.25">
      <c r="A18" s="130">
        <v>85406</v>
      </c>
      <c r="B18" s="131" t="s">
        <v>47</v>
      </c>
      <c r="C18" s="116">
        <f>C19+C23</f>
        <v>1430098</v>
      </c>
      <c r="D18" s="116">
        <f>D19</f>
        <v>1481100</v>
      </c>
      <c r="E18" s="116">
        <f>E19+E23</f>
        <v>1543200</v>
      </c>
      <c r="F18" s="116">
        <f>F19+F23</f>
        <v>1530762</v>
      </c>
      <c r="G18" s="117">
        <f aca="true" t="shared" si="1" ref="G18:G34">F18/C18*100</f>
        <v>107.03895816930029</v>
      </c>
      <c r="H18" s="117">
        <f t="shared" si="0"/>
        <v>103.35304840996558</v>
      </c>
      <c r="I18" s="118">
        <f aca="true" t="shared" si="2" ref="I18:I34">F18/E18*100</f>
        <v>99.19401244167962</v>
      </c>
    </row>
    <row r="19" spans="1:9" s="124" customFormat="1" ht="12.75" customHeight="1">
      <c r="A19" s="37"/>
      <c r="B19" s="138" t="s">
        <v>17</v>
      </c>
      <c r="C19" s="139">
        <f>C20+C21</f>
        <v>1430098</v>
      </c>
      <c r="D19" s="59">
        <f>D20+D21</f>
        <v>1481100</v>
      </c>
      <c r="E19" s="59">
        <f>E20+E21</f>
        <v>1543200</v>
      </c>
      <c r="F19" s="139">
        <f>F20+F21</f>
        <v>1530762</v>
      </c>
      <c r="G19" s="122">
        <f t="shared" si="1"/>
        <v>107.03895816930029</v>
      </c>
      <c r="H19" s="122">
        <f t="shared" si="0"/>
        <v>103.35304840996558</v>
      </c>
      <c r="I19" s="123">
        <f t="shared" si="2"/>
        <v>99.19401244167962</v>
      </c>
    </row>
    <row r="20" spans="1:9" s="124" customFormat="1" ht="12.75" customHeight="1">
      <c r="A20" s="47"/>
      <c r="B20" s="43" t="s">
        <v>18</v>
      </c>
      <c r="C20" s="140">
        <v>1226638</v>
      </c>
      <c r="D20" s="133">
        <v>1278500</v>
      </c>
      <c r="E20" s="133">
        <v>1344700</v>
      </c>
      <c r="F20" s="140">
        <v>1337619</v>
      </c>
      <c r="G20" s="122">
        <f t="shared" si="1"/>
        <v>109.04757556834208</v>
      </c>
      <c r="H20" s="122">
        <f t="shared" si="0"/>
        <v>104.62409073132577</v>
      </c>
      <c r="I20" s="123">
        <f t="shared" si="2"/>
        <v>99.47341414441883</v>
      </c>
    </row>
    <row r="21" spans="1:9" s="124" customFormat="1" ht="12.75" customHeight="1">
      <c r="A21" s="47"/>
      <c r="B21" s="43" t="s">
        <v>26</v>
      </c>
      <c r="C21" s="140">
        <v>203460</v>
      </c>
      <c r="D21" s="133">
        <v>202600</v>
      </c>
      <c r="E21" s="133">
        <v>198500</v>
      </c>
      <c r="F21" s="140">
        <v>193143</v>
      </c>
      <c r="G21" s="122">
        <f t="shared" si="1"/>
        <v>94.92922441757594</v>
      </c>
      <c r="H21" s="122">
        <f t="shared" si="0"/>
        <v>95.33218163869694</v>
      </c>
      <c r="I21" s="123">
        <f>F21/E21*100</f>
        <v>97.30125944584383</v>
      </c>
    </row>
    <row r="22" spans="1:9" s="124" customFormat="1" ht="12.75" customHeight="1">
      <c r="A22" s="47"/>
      <c r="B22" s="125" t="s">
        <v>44</v>
      </c>
      <c r="C22" s="140">
        <v>915</v>
      </c>
      <c r="D22" s="133">
        <v>1000</v>
      </c>
      <c r="E22" s="133">
        <v>1000</v>
      </c>
      <c r="F22" s="140">
        <v>926</v>
      </c>
      <c r="G22" s="122">
        <f t="shared" si="1"/>
        <v>101.20218579234972</v>
      </c>
      <c r="H22" s="122">
        <f>F22/D22*100</f>
        <v>92.60000000000001</v>
      </c>
      <c r="I22" s="123">
        <f>F22/E22*100</f>
        <v>92.60000000000001</v>
      </c>
    </row>
    <row r="23" spans="1:9" s="124" customFormat="1" ht="12.75" customHeight="1" hidden="1">
      <c r="A23" s="37"/>
      <c r="B23" s="134" t="s">
        <v>28</v>
      </c>
      <c r="C23" s="141">
        <v>0</v>
      </c>
      <c r="D23" s="135"/>
      <c r="E23" s="135"/>
      <c r="F23" s="141"/>
      <c r="G23" s="136" t="e">
        <f t="shared" si="1"/>
        <v>#DIV/0!</v>
      </c>
      <c r="H23" s="136">
        <v>0</v>
      </c>
      <c r="I23" s="137">
        <v>0</v>
      </c>
    </row>
    <row r="24" spans="1:9" s="119" customFormat="1" ht="25.5">
      <c r="A24" s="130">
        <v>85407</v>
      </c>
      <c r="B24" s="131" t="s">
        <v>48</v>
      </c>
      <c r="C24" s="116">
        <f>C25+C29</f>
        <v>1535287</v>
      </c>
      <c r="D24" s="116">
        <f>D25+D29</f>
        <v>1687000</v>
      </c>
      <c r="E24" s="116">
        <f>E25+E29</f>
        <v>1773765</v>
      </c>
      <c r="F24" s="116">
        <f>F25+F29</f>
        <v>1767206</v>
      </c>
      <c r="G24" s="117">
        <f t="shared" si="1"/>
        <v>115.10590528025052</v>
      </c>
      <c r="H24" s="117">
        <f aca="true" t="shared" si="3" ref="H24:H34">F24/D24*100</f>
        <v>104.75435684647303</v>
      </c>
      <c r="I24" s="118">
        <f t="shared" si="2"/>
        <v>99.63022159079698</v>
      </c>
    </row>
    <row r="25" spans="1:9" s="124" customFormat="1" ht="12.75" customHeight="1">
      <c r="A25" s="65"/>
      <c r="B25" s="138" t="s">
        <v>17</v>
      </c>
      <c r="C25" s="139">
        <f>C26+C27</f>
        <v>1529309</v>
      </c>
      <c r="D25" s="59">
        <f>D26+D27</f>
        <v>1617000</v>
      </c>
      <c r="E25" s="139">
        <f>E26+E27</f>
        <v>1703765</v>
      </c>
      <c r="F25" s="139">
        <f>F26+F27</f>
        <v>1697206</v>
      </c>
      <c r="G25" s="122">
        <f t="shared" si="1"/>
        <v>110.97861844793957</v>
      </c>
      <c r="H25" s="122">
        <f t="shared" si="3"/>
        <v>104.96017316017317</v>
      </c>
      <c r="I25" s="123">
        <f t="shared" si="2"/>
        <v>99.61502906797593</v>
      </c>
    </row>
    <row r="26" spans="1:11" s="124" customFormat="1" ht="12.75" customHeight="1">
      <c r="A26" s="47"/>
      <c r="B26" s="43" t="s">
        <v>18</v>
      </c>
      <c r="C26" s="140">
        <v>1291560</v>
      </c>
      <c r="D26" s="133">
        <v>1374800</v>
      </c>
      <c r="E26" s="133">
        <v>1435050</v>
      </c>
      <c r="F26" s="140">
        <v>1435042</v>
      </c>
      <c r="G26" s="122">
        <f t="shared" si="1"/>
        <v>111.10920127597635</v>
      </c>
      <c r="H26" s="122">
        <f t="shared" si="3"/>
        <v>104.38187372708758</v>
      </c>
      <c r="I26" s="123">
        <f t="shared" si="2"/>
        <v>99.9994425281349</v>
      </c>
      <c r="K26" s="142"/>
    </row>
    <row r="27" spans="1:9" s="124" customFormat="1" ht="12.75" customHeight="1">
      <c r="A27" s="47"/>
      <c r="B27" s="43" t="s">
        <v>26</v>
      </c>
      <c r="C27" s="140">
        <v>237749</v>
      </c>
      <c r="D27" s="133">
        <v>242200</v>
      </c>
      <c r="E27" s="133">
        <v>268715</v>
      </c>
      <c r="F27" s="140">
        <v>262164</v>
      </c>
      <c r="G27" s="122">
        <f>F27/C27*100</f>
        <v>110.26923351938389</v>
      </c>
      <c r="H27" s="122">
        <f>F27/D27*100</f>
        <v>108.242774566474</v>
      </c>
      <c r="I27" s="123">
        <f>F27/E27*100</f>
        <v>97.56210111084235</v>
      </c>
    </row>
    <row r="28" spans="1:9" s="124" customFormat="1" ht="12.75" customHeight="1">
      <c r="A28" s="47"/>
      <c r="B28" s="125" t="s">
        <v>44</v>
      </c>
      <c r="C28" s="140">
        <v>3944</v>
      </c>
      <c r="D28" s="133">
        <v>4000</v>
      </c>
      <c r="E28" s="133">
        <v>4000</v>
      </c>
      <c r="F28" s="140">
        <v>3950</v>
      </c>
      <c r="G28" s="122">
        <f>F28/C28*100</f>
        <v>100.15212981744422</v>
      </c>
      <c r="H28" s="122">
        <f>F28/D28*100</f>
        <v>98.75</v>
      </c>
      <c r="I28" s="123">
        <f>F28/E28*100</f>
        <v>98.75</v>
      </c>
    </row>
    <row r="29" spans="1:9" s="124" customFormat="1" ht="12.75" customHeight="1">
      <c r="A29" s="37"/>
      <c r="B29" s="134" t="s">
        <v>28</v>
      </c>
      <c r="C29" s="141">
        <v>5978</v>
      </c>
      <c r="D29" s="135">
        <v>70000</v>
      </c>
      <c r="E29" s="135">
        <v>70000</v>
      </c>
      <c r="F29" s="141">
        <v>70000</v>
      </c>
      <c r="G29" s="122">
        <f>F29/C29*100</f>
        <v>1170.96018735363</v>
      </c>
      <c r="H29" s="122">
        <f>F29/D29*100</f>
        <v>100</v>
      </c>
      <c r="I29" s="123">
        <f>F29/E29*100</f>
        <v>100</v>
      </c>
    </row>
    <row r="30" spans="1:9" s="119" customFormat="1" ht="14.25" customHeight="1">
      <c r="A30" s="130">
        <v>85410</v>
      </c>
      <c r="B30" s="131" t="s">
        <v>49</v>
      </c>
      <c r="C30" s="143">
        <f>C31+C35</f>
        <v>2643053</v>
      </c>
      <c r="D30" s="116">
        <f>D31+D35</f>
        <v>5373000</v>
      </c>
      <c r="E30" s="143">
        <f>E31+E35</f>
        <v>2659518</v>
      </c>
      <c r="F30" s="143">
        <f>F31+F35</f>
        <v>2652768</v>
      </c>
      <c r="G30" s="117">
        <f t="shared" si="1"/>
        <v>100.36756735487333</v>
      </c>
      <c r="H30" s="117">
        <f t="shared" si="3"/>
        <v>49.37219430485762</v>
      </c>
      <c r="I30" s="118">
        <f t="shared" si="2"/>
        <v>99.74619461120399</v>
      </c>
    </row>
    <row r="31" spans="1:9" s="124" customFormat="1" ht="12.75" customHeight="1">
      <c r="A31" s="37"/>
      <c r="B31" s="120" t="s">
        <v>17</v>
      </c>
      <c r="C31" s="59">
        <f>C32+C33</f>
        <v>2448533</v>
      </c>
      <c r="D31" s="59">
        <f>D32+D33</f>
        <v>2496200</v>
      </c>
      <c r="E31" s="59">
        <f>E32+E33</f>
        <v>2514068</v>
      </c>
      <c r="F31" s="59">
        <f>F32+F33</f>
        <v>2507905</v>
      </c>
      <c r="G31" s="122">
        <f t="shared" si="1"/>
        <v>102.42479884894342</v>
      </c>
      <c r="H31" s="122">
        <f t="shared" si="3"/>
        <v>100.46891274737601</v>
      </c>
      <c r="I31" s="123">
        <f t="shared" si="2"/>
        <v>99.75485945487551</v>
      </c>
    </row>
    <row r="32" spans="1:9" s="124" customFormat="1" ht="12.75" customHeight="1">
      <c r="A32" s="47"/>
      <c r="B32" s="43" t="s">
        <v>18</v>
      </c>
      <c r="C32" s="133">
        <v>1793151</v>
      </c>
      <c r="D32" s="133">
        <v>1855300</v>
      </c>
      <c r="E32" s="133">
        <v>1839597</v>
      </c>
      <c r="F32" s="133">
        <v>1839444</v>
      </c>
      <c r="G32" s="122">
        <f t="shared" si="1"/>
        <v>102.58165653645455</v>
      </c>
      <c r="H32" s="122">
        <f t="shared" si="3"/>
        <v>99.14536732603891</v>
      </c>
      <c r="I32" s="123">
        <f t="shared" si="2"/>
        <v>99.99168296099636</v>
      </c>
    </row>
    <row r="33" spans="1:9" s="124" customFormat="1" ht="12.75" customHeight="1">
      <c r="A33" s="47"/>
      <c r="B33" s="43" t="s">
        <v>26</v>
      </c>
      <c r="C33" s="133">
        <v>655382</v>
      </c>
      <c r="D33" s="133">
        <v>640900</v>
      </c>
      <c r="E33" s="133">
        <v>674471</v>
      </c>
      <c r="F33" s="133">
        <v>668461</v>
      </c>
      <c r="G33" s="122">
        <f t="shared" si="1"/>
        <v>101.99563002950951</v>
      </c>
      <c r="H33" s="122">
        <f t="shared" si="3"/>
        <v>104.3003588703386</v>
      </c>
      <c r="I33" s="123">
        <f t="shared" si="2"/>
        <v>99.10893129578588</v>
      </c>
    </row>
    <row r="34" spans="1:9" s="124" customFormat="1" ht="12.75" customHeight="1">
      <c r="A34" s="47"/>
      <c r="B34" s="125" t="s">
        <v>44</v>
      </c>
      <c r="C34" s="133">
        <v>17587</v>
      </c>
      <c r="D34" s="44">
        <v>18000</v>
      </c>
      <c r="E34" s="133">
        <v>29100</v>
      </c>
      <c r="F34" s="133">
        <v>28905</v>
      </c>
      <c r="G34" s="122">
        <f t="shared" si="1"/>
        <v>164.35435264684142</v>
      </c>
      <c r="H34" s="122">
        <f t="shared" si="3"/>
        <v>160.58333333333331</v>
      </c>
      <c r="I34" s="123">
        <f t="shared" si="2"/>
        <v>99.3298969072165</v>
      </c>
    </row>
    <row r="35" spans="1:9" s="124" customFormat="1" ht="12.75" customHeight="1">
      <c r="A35" s="47"/>
      <c r="B35" s="134" t="s">
        <v>28</v>
      </c>
      <c r="C35" s="135">
        <v>194520</v>
      </c>
      <c r="D35" s="39">
        <v>2876800</v>
      </c>
      <c r="E35" s="135">
        <v>145450</v>
      </c>
      <c r="F35" s="135">
        <v>144863</v>
      </c>
      <c r="G35" s="122">
        <f>F35/C35*100</f>
        <v>74.47203372403865</v>
      </c>
      <c r="H35" s="122">
        <f>F35/D35*100</f>
        <v>5.035560344827586</v>
      </c>
      <c r="I35" s="123">
        <f>F35/E35*100</f>
        <v>99.59642488827775</v>
      </c>
    </row>
    <row r="36" spans="1:9" s="119" customFormat="1" ht="12.75" customHeight="1">
      <c r="A36" s="130">
        <v>85415</v>
      </c>
      <c r="B36" s="131" t="s">
        <v>50</v>
      </c>
      <c r="C36" s="116">
        <f>C37</f>
        <v>57961</v>
      </c>
      <c r="D36" s="116">
        <f>D37</f>
        <v>50000</v>
      </c>
      <c r="E36" s="116">
        <f>E37</f>
        <v>1215090</v>
      </c>
      <c r="F36" s="116">
        <f>F37</f>
        <v>835764</v>
      </c>
      <c r="G36" s="117">
        <f>F36/C36*100</f>
        <v>1441.9419954797193</v>
      </c>
      <c r="H36" s="117">
        <f>F36/D36*100</f>
        <v>1671.528</v>
      </c>
      <c r="I36" s="118">
        <f>F36/E36*100</f>
        <v>68.78206552601041</v>
      </c>
    </row>
    <row r="37" spans="1:9" s="142" customFormat="1" ht="12.75" customHeight="1">
      <c r="A37" s="58"/>
      <c r="B37" s="120" t="s">
        <v>23</v>
      </c>
      <c r="C37" s="59">
        <f>C39+C38</f>
        <v>57961</v>
      </c>
      <c r="D37" s="59">
        <f>D39+D40</f>
        <v>50000</v>
      </c>
      <c r="E37" s="59">
        <f>E39+E38</f>
        <v>1215090</v>
      </c>
      <c r="F37" s="59">
        <f>F39+F38</f>
        <v>835764</v>
      </c>
      <c r="G37" s="122">
        <f>F37/C37*100</f>
        <v>1441.9419954797193</v>
      </c>
      <c r="H37" s="122">
        <f>F37/D37*100</f>
        <v>1671.528</v>
      </c>
      <c r="I37" s="123">
        <f>F37/E37*100</f>
        <v>68.78206552601041</v>
      </c>
    </row>
    <row r="38" spans="1:9" s="142" customFormat="1" ht="12.75" customHeight="1">
      <c r="A38" s="37"/>
      <c r="B38" s="43" t="s">
        <v>18</v>
      </c>
      <c r="C38" s="144">
        <v>0</v>
      </c>
      <c r="D38" s="39">
        <v>0</v>
      </c>
      <c r="E38" s="44">
        <v>10000</v>
      </c>
      <c r="F38" s="144">
        <v>6585</v>
      </c>
      <c r="G38" s="136">
        <v>0</v>
      </c>
      <c r="H38" s="136">
        <v>0</v>
      </c>
      <c r="I38" s="123">
        <f>F38/E38*100</f>
        <v>65.85</v>
      </c>
    </row>
    <row r="39" spans="1:9" s="124" customFormat="1" ht="12.75" customHeight="1">
      <c r="A39" s="47"/>
      <c r="B39" s="43" t="s">
        <v>24</v>
      </c>
      <c r="C39" s="140">
        <v>57961</v>
      </c>
      <c r="D39" s="44">
        <v>50000</v>
      </c>
      <c r="E39" s="133">
        <v>1205090</v>
      </c>
      <c r="F39" s="140">
        <v>829179</v>
      </c>
      <c r="G39" s="122">
        <f aca="true" t="shared" si="4" ref="G39:G52">F39/C39*100</f>
        <v>1430.5809078518314</v>
      </c>
      <c r="H39" s="122">
        <f>F39/D39*100</f>
        <v>1658.3580000000002</v>
      </c>
      <c r="I39" s="123">
        <f>F39/E39*100</f>
        <v>68.80639620277323</v>
      </c>
    </row>
    <row r="40" spans="1:9" s="124" customFormat="1" ht="11.25" customHeight="1" hidden="1">
      <c r="A40" s="47"/>
      <c r="B40" s="125"/>
      <c r="C40" s="145"/>
      <c r="D40" s="146"/>
      <c r="E40" s="147"/>
      <c r="F40" s="145"/>
      <c r="G40" s="122" t="e">
        <f t="shared" si="4"/>
        <v>#DIV/0!</v>
      </c>
      <c r="H40" s="148"/>
      <c r="I40" s="149"/>
    </row>
    <row r="41" spans="1:9" s="124" customFormat="1" ht="17.25" customHeight="1" hidden="1">
      <c r="A41" s="47"/>
      <c r="B41" s="125"/>
      <c r="C41" s="147"/>
      <c r="D41" s="146"/>
      <c r="E41" s="147"/>
      <c r="F41" s="147"/>
      <c r="G41" s="122" t="e">
        <f t="shared" si="4"/>
        <v>#DIV/0!</v>
      </c>
      <c r="H41" s="148"/>
      <c r="I41" s="149"/>
    </row>
    <row r="42" spans="1:9" s="119" customFormat="1" ht="25.5">
      <c r="A42" s="130">
        <v>85419</v>
      </c>
      <c r="B42" s="131" t="s">
        <v>51</v>
      </c>
      <c r="C42" s="116">
        <f>C44</f>
        <v>802765</v>
      </c>
      <c r="D42" s="116">
        <f>D44</f>
        <v>800000</v>
      </c>
      <c r="E42" s="116">
        <f>E44</f>
        <v>1240576</v>
      </c>
      <c r="F42" s="116">
        <f>F44</f>
        <v>1240576</v>
      </c>
      <c r="G42" s="117">
        <f t="shared" si="4"/>
        <v>154.53787845758097</v>
      </c>
      <c r="H42" s="117">
        <f>F42/D42*100</f>
        <v>155.072</v>
      </c>
      <c r="I42" s="118">
        <f>F42/E42*100</f>
        <v>100</v>
      </c>
    </row>
    <row r="43" spans="1:9" s="124" customFormat="1" ht="12.75" customHeight="1">
      <c r="A43" s="37"/>
      <c r="B43" s="120" t="s">
        <v>17</v>
      </c>
      <c r="C43" s="59">
        <f>C44</f>
        <v>802765</v>
      </c>
      <c r="D43" s="59">
        <f>D44</f>
        <v>800000</v>
      </c>
      <c r="E43" s="59">
        <f>E44</f>
        <v>1240576</v>
      </c>
      <c r="F43" s="59">
        <f>F44</f>
        <v>1240576</v>
      </c>
      <c r="G43" s="122">
        <f t="shared" si="4"/>
        <v>154.53787845758097</v>
      </c>
      <c r="H43" s="122">
        <f>F43/D43*100</f>
        <v>155.072</v>
      </c>
      <c r="I43" s="123">
        <f>F43/E43*100</f>
        <v>100</v>
      </c>
    </row>
    <row r="44" spans="1:9" s="124" customFormat="1" ht="12.75" customHeight="1">
      <c r="A44" s="47"/>
      <c r="B44" s="43" t="s">
        <v>36</v>
      </c>
      <c r="C44" s="133">
        <v>802765</v>
      </c>
      <c r="D44" s="44">
        <v>800000</v>
      </c>
      <c r="E44" s="133">
        <v>1240576</v>
      </c>
      <c r="F44" s="133">
        <v>1240576</v>
      </c>
      <c r="G44" s="122">
        <f t="shared" si="4"/>
        <v>154.53787845758097</v>
      </c>
      <c r="H44" s="122">
        <f>F44/D44*100</f>
        <v>155.072</v>
      </c>
      <c r="I44" s="123">
        <f>F44/E44*100</f>
        <v>100</v>
      </c>
    </row>
    <row r="45" spans="1:10" s="119" customFormat="1" ht="25.5">
      <c r="A45" s="130">
        <v>85446</v>
      </c>
      <c r="B45" s="131" t="s">
        <v>52</v>
      </c>
      <c r="C45" s="33">
        <f aca="true" t="shared" si="5" ref="C45:F46">C46</f>
        <v>22686</v>
      </c>
      <c r="D45" s="33">
        <f t="shared" si="5"/>
        <v>29900</v>
      </c>
      <c r="E45" s="33">
        <f t="shared" si="5"/>
        <v>29900</v>
      </c>
      <c r="F45" s="33">
        <f t="shared" si="5"/>
        <v>25882</v>
      </c>
      <c r="G45" s="117">
        <f t="shared" si="4"/>
        <v>114.08798377854184</v>
      </c>
      <c r="H45" s="117">
        <f aca="true" t="shared" si="6" ref="H45:H51">F45/D45*100</f>
        <v>86.561872909699</v>
      </c>
      <c r="I45" s="118">
        <f aca="true" t="shared" si="7" ref="I45:I51">F45/E45*100</f>
        <v>86.561872909699</v>
      </c>
      <c r="J45" s="150"/>
    </row>
    <row r="46" spans="1:9" s="124" customFormat="1" ht="12.75" customHeight="1">
      <c r="A46" s="47"/>
      <c r="B46" s="120" t="s">
        <v>17</v>
      </c>
      <c r="C46" s="39">
        <f t="shared" si="5"/>
        <v>22686</v>
      </c>
      <c r="D46" s="39">
        <f>D47</f>
        <v>29900</v>
      </c>
      <c r="E46" s="39">
        <f t="shared" si="5"/>
        <v>29900</v>
      </c>
      <c r="F46" s="39">
        <f t="shared" si="5"/>
        <v>25882</v>
      </c>
      <c r="G46" s="122">
        <f t="shared" si="4"/>
        <v>114.08798377854184</v>
      </c>
      <c r="H46" s="122">
        <f t="shared" si="6"/>
        <v>86.561872909699</v>
      </c>
      <c r="I46" s="123">
        <f t="shared" si="7"/>
        <v>86.561872909699</v>
      </c>
    </row>
    <row r="47" spans="1:9" s="124" customFormat="1" ht="12.75" customHeight="1">
      <c r="A47" s="47"/>
      <c r="B47" s="43" t="s">
        <v>24</v>
      </c>
      <c r="C47" s="133">
        <v>22686</v>
      </c>
      <c r="D47" s="44">
        <v>29900</v>
      </c>
      <c r="E47" s="133">
        <v>29900</v>
      </c>
      <c r="F47" s="133">
        <v>25882</v>
      </c>
      <c r="G47" s="122">
        <f t="shared" si="4"/>
        <v>114.08798377854184</v>
      </c>
      <c r="H47" s="122">
        <f t="shared" si="6"/>
        <v>86.561872909699</v>
      </c>
      <c r="I47" s="123">
        <f t="shared" si="7"/>
        <v>86.561872909699</v>
      </c>
    </row>
    <row r="48" spans="1:9" s="119" customFormat="1" ht="15" customHeight="1">
      <c r="A48" s="130">
        <v>85495</v>
      </c>
      <c r="B48" s="131" t="s">
        <v>29</v>
      </c>
      <c r="C48" s="151">
        <f>C49+C52</f>
        <v>581632</v>
      </c>
      <c r="D48" s="151">
        <f>D49+D52</f>
        <v>710500</v>
      </c>
      <c r="E48" s="151">
        <f>E49+E52</f>
        <v>683691</v>
      </c>
      <c r="F48" s="151">
        <f>F49+F52</f>
        <v>683210</v>
      </c>
      <c r="G48" s="117">
        <f t="shared" si="4"/>
        <v>117.46430732834507</v>
      </c>
      <c r="H48" s="117">
        <f t="shared" si="6"/>
        <v>96.15904292751584</v>
      </c>
      <c r="I48" s="118">
        <f t="shared" si="7"/>
        <v>99.92964658010709</v>
      </c>
    </row>
    <row r="49" spans="1:9" s="124" customFormat="1" ht="12.75" customHeight="1">
      <c r="A49" s="58"/>
      <c r="B49" s="38" t="s">
        <v>17</v>
      </c>
      <c r="C49" s="59">
        <f>C50+C51</f>
        <v>581632</v>
      </c>
      <c r="D49" s="59">
        <f>D51+D50</f>
        <v>710500</v>
      </c>
      <c r="E49" s="59">
        <f>E50+E51</f>
        <v>683691</v>
      </c>
      <c r="F49" s="59">
        <f>F50+F51</f>
        <v>683210</v>
      </c>
      <c r="G49" s="121">
        <f t="shared" si="4"/>
        <v>117.46430732834507</v>
      </c>
      <c r="H49" s="121">
        <f t="shared" si="6"/>
        <v>96.15904292751584</v>
      </c>
      <c r="I49" s="152">
        <f t="shared" si="7"/>
        <v>99.92964658010709</v>
      </c>
    </row>
    <row r="50" spans="1:9" s="124" customFormat="1" ht="12.75" customHeight="1">
      <c r="A50" s="37"/>
      <c r="B50" s="43" t="s">
        <v>18</v>
      </c>
      <c r="C50" s="44">
        <v>6198</v>
      </c>
      <c r="D50" s="44">
        <v>93900</v>
      </c>
      <c r="E50" s="44">
        <v>9480</v>
      </c>
      <c r="F50" s="44">
        <v>9270</v>
      </c>
      <c r="G50" s="122">
        <f t="shared" si="4"/>
        <v>149.5643756050339</v>
      </c>
      <c r="H50" s="122">
        <f t="shared" si="6"/>
        <v>9.87220447284345</v>
      </c>
      <c r="I50" s="153">
        <f t="shared" si="7"/>
        <v>97.78481012658227</v>
      </c>
    </row>
    <row r="51" spans="1:9" s="124" customFormat="1" ht="12.75" customHeight="1" thickBot="1">
      <c r="A51" s="47"/>
      <c r="B51" s="43" t="s">
        <v>24</v>
      </c>
      <c r="C51" s="133">
        <v>575434</v>
      </c>
      <c r="D51" s="44">
        <v>616600</v>
      </c>
      <c r="E51" s="133">
        <v>674211</v>
      </c>
      <c r="F51" s="133">
        <v>673940</v>
      </c>
      <c r="G51" s="122">
        <f t="shared" si="4"/>
        <v>117.11855747140419</v>
      </c>
      <c r="H51" s="122">
        <f t="shared" si="6"/>
        <v>109.29938371715862</v>
      </c>
      <c r="I51" s="153">
        <f t="shared" si="7"/>
        <v>99.9598048682089</v>
      </c>
    </row>
    <row r="52" spans="1:9" s="124" customFormat="1" ht="12.75" customHeight="1" hidden="1">
      <c r="A52" s="154"/>
      <c r="B52" s="134" t="s">
        <v>28</v>
      </c>
      <c r="C52" s="135">
        <v>0</v>
      </c>
      <c r="D52" s="39"/>
      <c r="E52" s="135"/>
      <c r="F52" s="135"/>
      <c r="G52" s="136" t="e">
        <f t="shared" si="4"/>
        <v>#DIV/0!</v>
      </c>
      <c r="H52" s="136">
        <v>0</v>
      </c>
      <c r="I52" s="155">
        <v>0</v>
      </c>
    </row>
    <row r="53" spans="1:9" s="119" customFormat="1" ht="8.25" customHeight="1" hidden="1">
      <c r="A53" s="156"/>
      <c r="B53" s="157"/>
      <c r="C53" s="158"/>
      <c r="D53" s="158"/>
      <c r="E53" s="158"/>
      <c r="F53" s="158"/>
      <c r="G53" s="158"/>
      <c r="H53" s="158"/>
      <c r="I53" s="159"/>
    </row>
    <row r="54" spans="1:9" s="119" customFormat="1" ht="28.5" customHeight="1" thickBot="1" thickTop="1">
      <c r="A54" s="160">
        <v>854</v>
      </c>
      <c r="B54" s="161" t="s">
        <v>53</v>
      </c>
      <c r="C54" s="162">
        <f>C6+C12+C18+C24+C30+C36+C42+C45+C48</f>
        <v>8723447</v>
      </c>
      <c r="D54" s="162">
        <f>D6+D12+D18+D24+D30+D36+D42+D45+D48</f>
        <v>11811800</v>
      </c>
      <c r="E54" s="162">
        <f>E6+E12+E18+E24+E30+E36+E42+E45+E48</f>
        <v>11005946</v>
      </c>
      <c r="F54" s="162">
        <f>F6+F12+F18+F24+F30+F36+F42+F45+F48</f>
        <v>10594796</v>
      </c>
      <c r="G54" s="163">
        <f aca="true" t="shared" si="8" ref="G54:G59">F54/C54*100</f>
        <v>121.45194439766757</v>
      </c>
      <c r="H54" s="163">
        <f aca="true" t="shared" si="9" ref="H54:H59">F54/D54*100</f>
        <v>89.69671006959142</v>
      </c>
      <c r="I54" s="164">
        <f aca="true" t="shared" si="10" ref="I54:I59">F54/E54*100</f>
        <v>96.2642920472261</v>
      </c>
    </row>
    <row r="55" spans="1:10" s="124" customFormat="1" ht="12.75" customHeight="1" thickTop="1">
      <c r="A55" s="154"/>
      <c r="B55" s="43" t="s">
        <v>18</v>
      </c>
      <c r="C55" s="165">
        <f>C8+C14+C20+C26+C32+C38+C50</f>
        <v>5671020</v>
      </c>
      <c r="D55" s="165">
        <f>D8+D14+D20+D26+D32+D38+D50</f>
        <v>6006700</v>
      </c>
      <c r="E55" s="165">
        <f>E8+E14+E20+E26+E32+E38+E50</f>
        <v>6206651</v>
      </c>
      <c r="F55" s="165">
        <f>F8+F14+F20+F26+F32+F38+F50</f>
        <v>6195784</v>
      </c>
      <c r="G55" s="122">
        <f t="shared" si="8"/>
        <v>109.25343236313749</v>
      </c>
      <c r="H55" s="166">
        <f t="shared" si="9"/>
        <v>103.1478848619042</v>
      </c>
      <c r="I55" s="123">
        <f t="shared" si="10"/>
        <v>99.82491362894417</v>
      </c>
      <c r="J55" s="142"/>
    </row>
    <row r="56" spans="1:10" s="124" customFormat="1" ht="12.75" customHeight="1">
      <c r="A56" s="154"/>
      <c r="B56" s="83" t="s">
        <v>36</v>
      </c>
      <c r="C56" s="165">
        <f>C44</f>
        <v>802765</v>
      </c>
      <c r="D56" s="165">
        <f>D44</f>
        <v>800000</v>
      </c>
      <c r="E56" s="165">
        <f>E44</f>
        <v>1240576</v>
      </c>
      <c r="F56" s="165">
        <f>F44</f>
        <v>1240576</v>
      </c>
      <c r="G56" s="122">
        <f t="shared" si="8"/>
        <v>154.53787845758097</v>
      </c>
      <c r="H56" s="166">
        <f t="shared" si="9"/>
        <v>155.072</v>
      </c>
      <c r="I56" s="123">
        <f t="shared" si="10"/>
        <v>100</v>
      </c>
      <c r="J56" s="142"/>
    </row>
    <row r="57" spans="1:10" s="124" customFormat="1" ht="12.75" customHeight="1">
      <c r="A57" s="154"/>
      <c r="B57" s="43" t="s">
        <v>26</v>
      </c>
      <c r="C57" s="165">
        <f>C9+C15+C21+C27+C33+C39+C47+C51</f>
        <v>2033164</v>
      </c>
      <c r="D57" s="165">
        <f>D9+D15+D21+D27+D33+D39+D47+D51</f>
        <v>2058300</v>
      </c>
      <c r="E57" s="165">
        <f>E9+E15+E21+E27+E33+E39+E47+E51</f>
        <v>3343269</v>
      </c>
      <c r="F57" s="165">
        <f>F9+F15+F21+F27+F33+F39+F47+F51</f>
        <v>2943573</v>
      </c>
      <c r="G57" s="122">
        <f t="shared" si="8"/>
        <v>144.77794216305227</v>
      </c>
      <c r="H57" s="166">
        <f t="shared" si="9"/>
        <v>143.0099110916776</v>
      </c>
      <c r="I57" s="123">
        <f t="shared" si="10"/>
        <v>88.04475499877515</v>
      </c>
      <c r="J57" s="142"/>
    </row>
    <row r="58" spans="1:10" s="124" customFormat="1" ht="12.75" customHeight="1">
      <c r="A58" s="154"/>
      <c r="B58" s="43" t="s">
        <v>32</v>
      </c>
      <c r="C58" s="165">
        <f>C10+C16+C22+C28+C34</f>
        <v>32946</v>
      </c>
      <c r="D58" s="165">
        <f>D10+D16+D22+D28+D34</f>
        <v>31300</v>
      </c>
      <c r="E58" s="165">
        <f>E10+E16+E22+E28+E34</f>
        <v>42400</v>
      </c>
      <c r="F58" s="165">
        <f>F10+F16+F22+F28+F34</f>
        <v>42059</v>
      </c>
      <c r="G58" s="122">
        <f t="shared" si="8"/>
        <v>127.66041401080557</v>
      </c>
      <c r="H58" s="166">
        <f t="shared" si="9"/>
        <v>134.3738019169329</v>
      </c>
      <c r="I58" s="123">
        <f t="shared" si="10"/>
        <v>99.19575471698113</v>
      </c>
      <c r="J58" s="142"/>
    </row>
    <row r="59" spans="1:9" s="124" customFormat="1" ht="12.75" customHeight="1" thickBot="1">
      <c r="A59" s="167"/>
      <c r="B59" s="87" t="s">
        <v>37</v>
      </c>
      <c r="C59" s="168">
        <f>C17+C23+C29+C35+C52</f>
        <v>216498</v>
      </c>
      <c r="D59" s="168">
        <f>D17+D23+D29+D35+D52</f>
        <v>2946800</v>
      </c>
      <c r="E59" s="168">
        <f>E17+E23+E29+E35+E52</f>
        <v>215450</v>
      </c>
      <c r="F59" s="168">
        <f>F17+F23+F29+F35+F52</f>
        <v>214863</v>
      </c>
      <c r="G59" s="169">
        <f t="shared" si="8"/>
        <v>99.24479671867638</v>
      </c>
      <c r="H59" s="170">
        <f t="shared" si="9"/>
        <v>7.291400841590878</v>
      </c>
      <c r="I59" s="171">
        <f t="shared" si="10"/>
        <v>99.72754699466233</v>
      </c>
    </row>
    <row r="60" spans="1:7" ht="16.5" thickTop="1">
      <c r="A60" s="97" t="s">
        <v>54</v>
      </c>
      <c r="C60" s="8"/>
      <c r="D60" s="8"/>
      <c r="E60" s="8"/>
      <c r="F60" s="8"/>
      <c r="G60" s="8"/>
    </row>
    <row r="61" spans="1:10" ht="15.75">
      <c r="A61" s="97" t="s">
        <v>55</v>
      </c>
      <c r="C61" s="172"/>
      <c r="D61" s="172"/>
      <c r="E61" s="172"/>
      <c r="F61" s="172"/>
      <c r="G61" s="173"/>
      <c r="H61" s="173"/>
      <c r="I61" s="173"/>
      <c r="J61" s="174"/>
    </row>
    <row r="62" spans="1:7" ht="15.75">
      <c r="A62" s="97" t="s">
        <v>56</v>
      </c>
      <c r="G62" s="8"/>
    </row>
    <row r="63" ht="15.75">
      <c r="G63" s="8"/>
    </row>
    <row r="64" ht="15.75">
      <c r="G64" s="8"/>
    </row>
    <row r="65" ht="15.75">
      <c r="G65" s="8"/>
    </row>
    <row r="66" ht="15.75">
      <c r="G66" s="8"/>
    </row>
    <row r="67" ht="15.75">
      <c r="G67" s="8"/>
    </row>
    <row r="68" ht="15.75">
      <c r="G68" s="8"/>
    </row>
    <row r="69" ht="15.75">
      <c r="G69" s="8"/>
    </row>
    <row r="70" ht="15.75">
      <c r="G70" s="8"/>
    </row>
    <row r="71" ht="15.75">
      <c r="G71" s="8"/>
    </row>
    <row r="72" ht="15.75">
      <c r="G72" s="8"/>
    </row>
    <row r="73" ht="15.75">
      <c r="G73" s="8"/>
    </row>
    <row r="74" ht="15.75">
      <c r="G74" s="8"/>
    </row>
    <row r="75" ht="15.75">
      <c r="G75" s="8"/>
    </row>
    <row r="76" ht="15.75">
      <c r="G76" s="8"/>
    </row>
    <row r="77" ht="15.75">
      <c r="G77" s="8"/>
    </row>
    <row r="78" ht="15.75">
      <c r="G78" s="8"/>
    </row>
    <row r="79" ht="15.75">
      <c r="G79" s="8"/>
    </row>
    <row r="80" ht="15.75">
      <c r="G80" s="8"/>
    </row>
    <row r="81" ht="15.75">
      <c r="G81" s="8"/>
    </row>
    <row r="82" ht="15.75">
      <c r="G82" s="8"/>
    </row>
    <row r="83" ht="15.75">
      <c r="G83" s="8"/>
    </row>
    <row r="84" ht="15.75">
      <c r="G84" s="8"/>
    </row>
    <row r="85" ht="15.75">
      <c r="G85" s="8"/>
    </row>
    <row r="86" ht="15.75">
      <c r="G86" s="8"/>
    </row>
    <row r="87" ht="15.75">
      <c r="G87" s="8"/>
    </row>
    <row r="88" ht="15.75">
      <c r="G88" s="8"/>
    </row>
    <row r="89" ht="15.75">
      <c r="G89" s="8"/>
    </row>
    <row r="90" ht="15.75">
      <c r="G90" s="8"/>
    </row>
    <row r="91" ht="15.75">
      <c r="G91" s="8"/>
    </row>
    <row r="92" ht="15.75">
      <c r="G92" s="8"/>
    </row>
    <row r="93" ht="15.75">
      <c r="G93" s="8"/>
    </row>
    <row r="94" ht="15.75">
      <c r="G94" s="8"/>
    </row>
    <row r="95" ht="15.75">
      <c r="G95" s="8"/>
    </row>
    <row r="96" ht="15.75">
      <c r="G96" s="8"/>
    </row>
    <row r="97" ht="15.75">
      <c r="G97" s="8"/>
    </row>
    <row r="98" ht="15.75">
      <c r="G98" s="8"/>
    </row>
    <row r="99" ht="15.75">
      <c r="G99" s="8"/>
    </row>
    <row r="100" ht="15.75">
      <c r="G100" s="8"/>
    </row>
    <row r="101" ht="15.75">
      <c r="G101" s="8"/>
    </row>
    <row r="102" ht="15.75">
      <c r="G102" s="8"/>
    </row>
    <row r="103" ht="15.75">
      <c r="G103" s="8"/>
    </row>
    <row r="104" ht="15.75">
      <c r="G104" s="8"/>
    </row>
    <row r="105" ht="15.75">
      <c r="G105" s="8"/>
    </row>
    <row r="106" ht="15.75">
      <c r="G106" s="8"/>
    </row>
    <row r="107" ht="15.75">
      <c r="G107" s="8"/>
    </row>
    <row r="108" ht="15.75">
      <c r="G108" s="8"/>
    </row>
    <row r="109" ht="15.75">
      <c r="G109" s="8"/>
    </row>
    <row r="110" ht="15.75">
      <c r="G110" s="8"/>
    </row>
    <row r="111" ht="15.75">
      <c r="G111" s="8"/>
    </row>
    <row r="112" ht="15.75">
      <c r="G112" s="8"/>
    </row>
    <row r="113" ht="15.75">
      <c r="G113" s="8"/>
    </row>
    <row r="114" ht="15.75">
      <c r="G114" s="8"/>
    </row>
    <row r="115" ht="15.75">
      <c r="G115" s="8"/>
    </row>
    <row r="116" ht="15.75">
      <c r="G116" s="8"/>
    </row>
    <row r="117" ht="15.75">
      <c r="G117" s="8"/>
    </row>
    <row r="118" ht="15.75">
      <c r="G118" s="8"/>
    </row>
    <row r="119" ht="15.75">
      <c r="G119" s="8"/>
    </row>
    <row r="120" ht="15.75">
      <c r="G120" s="8"/>
    </row>
    <row r="121" ht="15.75">
      <c r="G121" s="8"/>
    </row>
    <row r="122" ht="15.75">
      <c r="G122" s="8"/>
    </row>
    <row r="123" ht="15.75">
      <c r="G123" s="8"/>
    </row>
    <row r="124" ht="15.75">
      <c r="G124" s="8"/>
    </row>
    <row r="125" ht="15.75">
      <c r="G125" s="8"/>
    </row>
    <row r="126" ht="15.75">
      <c r="G126" s="8"/>
    </row>
    <row r="127" ht="15.75">
      <c r="G127" s="8"/>
    </row>
    <row r="128" ht="15.75">
      <c r="G128" s="8"/>
    </row>
    <row r="129" ht="15.75">
      <c r="G129" s="8"/>
    </row>
    <row r="130" ht="15.75">
      <c r="G130" s="8"/>
    </row>
    <row r="131" ht="15.75">
      <c r="G131" s="8"/>
    </row>
    <row r="132" ht="15.75">
      <c r="G132" s="8"/>
    </row>
    <row r="133" ht="15.75">
      <c r="G133" s="8"/>
    </row>
    <row r="134" ht="15.75">
      <c r="G134" s="8"/>
    </row>
    <row r="135" ht="15.75">
      <c r="G135" s="8"/>
    </row>
    <row r="136" ht="15.75">
      <c r="G136" s="8"/>
    </row>
    <row r="137" ht="15.75">
      <c r="G137" s="8"/>
    </row>
    <row r="138" ht="15.75">
      <c r="G138" s="8"/>
    </row>
    <row r="139" ht="15.75">
      <c r="G139" s="8"/>
    </row>
    <row r="140" ht="15.75">
      <c r="G140" s="8"/>
    </row>
    <row r="141" ht="15.75">
      <c r="G141" s="8"/>
    </row>
    <row r="142" ht="15.75">
      <c r="G142" s="8"/>
    </row>
    <row r="143" ht="15.75">
      <c r="G143" s="8"/>
    </row>
    <row r="144" ht="15.75">
      <c r="G144" s="8"/>
    </row>
    <row r="145" ht="15.75">
      <c r="G145" s="8"/>
    </row>
    <row r="146" ht="15.75">
      <c r="G146" s="8"/>
    </row>
    <row r="147" ht="15.75">
      <c r="G147" s="8"/>
    </row>
    <row r="148" ht="15.75">
      <c r="G148" s="8"/>
    </row>
    <row r="149" ht="15.75">
      <c r="G149" s="8"/>
    </row>
    <row r="150" ht="15.75">
      <c r="G150" s="8"/>
    </row>
  </sheetData>
  <mergeCells count="2">
    <mergeCell ref="A1:I1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2010-04-27T10:06:22Z</dcterms:created>
  <dcterms:modified xsi:type="dcterms:W3CDTF">2010-04-27T11:53:38Z</dcterms:modified>
  <cp:category/>
  <cp:version/>
  <cp:contentType/>
  <cp:contentStatus/>
</cp:coreProperties>
</file>