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lan pierwotny" sheetId="1" r:id="rId1"/>
  </sheets>
  <definedNames>
    <definedName name="_xlnm.Print_Titles" localSheetId="0">'plan pierwotny'!$10:$12</definedName>
  </definedNames>
  <calcPr fullCalcOnLoad="1"/>
</workbook>
</file>

<file path=xl/sharedStrings.xml><?xml version="1.0" encoding="utf-8"?>
<sst xmlns="http://schemas.openxmlformats.org/spreadsheetml/2006/main" count="95" uniqueCount="68">
  <si>
    <t>Rady Miejskiej w Koszalinie</t>
  </si>
  <si>
    <t xml:space="preserve">     PLAN PRZYCHODÓW I WYDATKÓW DOCHODÓW WŁASNYCH  </t>
  </si>
  <si>
    <t>w złotych</t>
  </si>
  <si>
    <t xml:space="preserve">Dział, </t>
  </si>
  <si>
    <t>GMINA</t>
  </si>
  <si>
    <t>POWIAT</t>
  </si>
  <si>
    <t>rozdział        §</t>
  </si>
  <si>
    <t>WYSZCZEGÓLNIENIE</t>
  </si>
  <si>
    <t>Przewidywane wykonanie w 2006 roku</t>
  </si>
  <si>
    <t>I</t>
  </si>
  <si>
    <t>PRZYCHODY OGÓŁEM</t>
  </si>
  <si>
    <t>z tego: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</si>
  <si>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</si>
  <si>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</si>
  <si>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</si>
  <si>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</si>
  <si>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</si>
  <si>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</si>
  <si>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</si>
  <si>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</si>
  <si>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Drogi publiczne gminne</t>
  </si>
  <si>
    <t>0970</t>
  </si>
  <si>
    <t>Wpływy z różnych dochodów</t>
  </si>
  <si>
    <t>II</t>
  </si>
  <si>
    <t>WYDATKI OGÓŁEM</t>
  </si>
  <si>
    <t>TRANSPORT I ŁĄCZNOŚĆ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</si>
  <si>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</si>
  <si>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</si>
  <si>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</si>
  <si>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</si>
  <si>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</si>
  <si>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</si>
  <si>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</si>
  <si>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</si>
  <si>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</si>
  <si>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</si>
  <si>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</si>
  <si>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</si>
  <si>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</si>
  <si>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</si>
  <si>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</si>
  <si>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</si>
  <si>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</si>
  <si>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</si>
  <si>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</si>
  <si>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</si>
  <si>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</si>
  <si>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</si>
  <si>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</si>
  <si>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</si>
  <si>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</si>
  <si>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</si>
  <si>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</si>
  <si>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</si>
  <si>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</si>
  <si>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</si>
  <si>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</si>
  <si>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III</t>
  </si>
  <si>
    <t>Stan środków na koniec roku (I-II)</t>
  </si>
  <si>
    <t xml:space="preserve">Nr       /       / </t>
  </si>
  <si>
    <t xml:space="preserve">z dnia  </t>
  </si>
  <si>
    <t>Plan na                                    2008 rok</t>
  </si>
  <si>
    <t>RAZEM</t>
  </si>
  <si>
    <t xml:space="preserve">                                               ZARZĄDU DRÓG MIEJSKICH </t>
  </si>
  <si>
    <t xml:space="preserve">  NA 2008 ROK</t>
  </si>
  <si>
    <t>Załącznik nr 17a do Uchwały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</si>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</sst>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8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i/>
      <sz val="9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3" fontId="8" fillId="0" borderId="2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" fillId="0" borderId="32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3" fontId="8" fillId="0" borderId="25" xfId="0" applyNumberFormat="1" applyFont="1" applyBorder="1" applyAlignment="1">
      <alignment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vertical="center" wrapText="1"/>
      <protection locked="0"/>
    </xf>
    <xf numFmtId="3" fontId="1" fillId="0" borderId="40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7"/>
  <sheetViews>
    <sheetView tabSelected="1" workbookViewId="0" topLeftCell="A50">
      <selection activeCell="A76" sqref="A76:A77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7" hidden="1" customWidth="1"/>
    <col min="4" max="4" width="12.75390625" style="4" customWidth="1"/>
    <col min="5" max="5" width="11.75390625" style="4" hidden="1" customWidth="1"/>
    <col min="6" max="6" width="12.75390625" style="4" customWidth="1"/>
    <col min="7" max="7" width="12.75390625" style="1" customWidth="1"/>
    <col min="8" max="16384" width="9.125" style="1" customWidth="1"/>
  </cols>
  <sheetData>
    <row r="1" spans="3:6" ht="12.75">
      <c r="C1" s="2"/>
      <c r="D1" s="3" t="s">
        <v>65</v>
      </c>
      <c r="F1" s="3"/>
    </row>
    <row r="2" spans="3:6" ht="12.75">
      <c r="C2" s="5"/>
      <c r="D2" s="6" t="s">
        <v>59</v>
      </c>
      <c r="F2" s="6"/>
    </row>
    <row r="3" spans="3:6" ht="12.75">
      <c r="C3" s="5"/>
      <c r="D3" s="6" t="s">
        <v>0</v>
      </c>
      <c r="F3" s="6"/>
    </row>
    <row r="4" spans="3:6" ht="12.75">
      <c r="C4" s="5"/>
      <c r="D4" s="6" t="s">
        <v>60</v>
      </c>
      <c r="F4" s="6"/>
    </row>
    <row r="5" ht="21" customHeight="1"/>
    <row r="6" spans="1:7" s="153" customFormat="1" ht="18.75">
      <c r="A6" s="155" t="s">
        <v>1</v>
      </c>
      <c r="B6" s="156"/>
      <c r="C6" s="156"/>
      <c r="D6" s="156"/>
      <c r="E6" s="156"/>
      <c r="F6" s="156"/>
      <c r="G6" s="156"/>
    </row>
    <row r="7" spans="1:7" s="153" customFormat="1" ht="20.25" customHeight="1">
      <c r="A7" s="157" t="s">
        <v>63</v>
      </c>
      <c r="B7" s="158"/>
      <c r="C7" s="158"/>
      <c r="D7" s="158"/>
      <c r="E7" s="158"/>
      <c r="F7" s="158"/>
      <c r="G7" s="158"/>
    </row>
    <row r="8" spans="1:7" s="154" customFormat="1" ht="19.5" customHeight="1">
      <c r="A8" s="155" t="s">
        <v>64</v>
      </c>
      <c r="B8" s="155"/>
      <c r="C8" s="155"/>
      <c r="D8" s="155"/>
      <c r="E8" s="155"/>
      <c r="F8" s="155"/>
      <c r="G8" s="155"/>
    </row>
    <row r="9" spans="3:7" ht="13.5" thickBot="1">
      <c r="C9" s="8"/>
      <c r="D9" s="9"/>
      <c r="F9" s="9"/>
      <c r="G9" s="9" t="s">
        <v>2</v>
      </c>
    </row>
    <row r="10" spans="1:7" s="15" customFormat="1" ht="20.25" customHeight="1" thickTop="1">
      <c r="A10" s="10" t="s">
        <v>3</v>
      </c>
      <c r="B10" s="11"/>
      <c r="C10" s="12" t="s">
        <v>4</v>
      </c>
      <c r="D10" s="12" t="s">
        <v>4</v>
      </c>
      <c r="E10" s="13" t="s">
        <v>5</v>
      </c>
      <c r="F10" s="141" t="s">
        <v>5</v>
      </c>
      <c r="G10" s="14" t="s">
        <v>62</v>
      </c>
    </row>
    <row r="11" spans="1:7" s="15" customFormat="1" ht="36.75" customHeight="1">
      <c r="A11" s="16" t="s">
        <v>6</v>
      </c>
      <c r="B11" s="17" t="s">
        <v>7</v>
      </c>
      <c r="C11" s="18" t="s">
        <v>8</v>
      </c>
      <c r="D11" s="19" t="s">
        <v>61</v>
      </c>
      <c r="E11" s="18" t="s">
        <v>8</v>
      </c>
      <c r="F11" s="142" t="s">
        <v>61</v>
      </c>
      <c r="G11" s="20" t="s">
        <v>61</v>
      </c>
    </row>
    <row r="12" spans="1:7" s="27" customFormat="1" ht="10.5" customHeight="1" thickBot="1">
      <c r="A12" s="21">
        <v>1</v>
      </c>
      <c r="B12" s="22">
        <v>2</v>
      </c>
      <c r="C12" s="23">
        <v>3</v>
      </c>
      <c r="D12" s="24">
        <v>3</v>
      </c>
      <c r="E12" s="25">
        <v>5</v>
      </c>
      <c r="F12" s="143">
        <v>4</v>
      </c>
      <c r="G12" s="26">
        <v>5</v>
      </c>
    </row>
    <row r="13" spans="1:7" s="34" customFormat="1" ht="26.25" customHeight="1" thickBot="1" thickTop="1">
      <c r="A13" s="28" t="s">
        <v>9</v>
      </c>
      <c r="B13" s="29" t="s">
        <v>10</v>
      </c>
      <c r="C13" s="30">
        <f>SUM(C15)</f>
        <v>693500</v>
      </c>
      <c r="D13" s="31">
        <f>SUM(D15)</f>
        <v>1074300</v>
      </c>
      <c r="E13" s="32">
        <f>SUM(E15)</f>
        <v>1213500</v>
      </c>
      <c r="F13" s="144">
        <f>F15</f>
        <v>1211000</v>
      </c>
      <c r="G13" s="33">
        <f>D13+F13</f>
        <v>2285300</v>
      </c>
    </row>
    <row r="14" spans="1:7" s="41" customFormat="1" ht="12" customHeight="1" hidden="1">
      <c r="A14" s="35"/>
      <c r="B14" s="36" t="s">
        <v>11</v>
      </c>
      <c r="C14" s="37"/>
      <c r="D14" s="38"/>
      <c r="E14" s="39"/>
      <c r="F14" s="145"/>
      <c r="G14" s="40"/>
    </row>
    <row r="15" spans="1:7" s="48" customFormat="1" ht="23.25" customHeight="1" thickBot="1" thickTop="1">
      <c r="A15" s="42">
        <v>600</v>
      </c>
      <c r="B15" s="43" t="s">
        <v>12</v>
      </c>
      <c r="C15" s="44">
        <f>SUM(C16+C20)</f>
        <v>693500</v>
      </c>
      <c r="D15" s="45">
        <f>SUM(D16+D20)</f>
        <v>1074300</v>
      </c>
      <c r="E15" s="46">
        <f>SUM(E16+E20)</f>
        <v>1213500</v>
      </c>
      <c r="F15" s="44">
        <f>F16</f>
        <v>1211000</v>
      </c>
      <c r="G15" s="47">
        <f aca="true" t="shared" si="0" ref="G15:G25">D15+F15</f>
        <v>2285300</v>
      </c>
    </row>
    <row r="16" spans="1:7" s="55" customFormat="1" ht="29.25" thickTop="1">
      <c r="A16" s="49">
        <v>60015</v>
      </c>
      <c r="B16" s="50" t="s">
        <v>13</v>
      </c>
      <c r="C16" s="51"/>
      <c r="D16" s="52"/>
      <c r="E16" s="53">
        <f>SUM(E17:E19)</f>
        <v>1213500</v>
      </c>
      <c r="F16" s="130">
        <f>SUM(F17:F19)</f>
        <v>1211000</v>
      </c>
      <c r="G16" s="54">
        <f t="shared" si="0"/>
        <v>1211000</v>
      </c>
    </row>
    <row r="17" spans="1:242" s="48" customFormat="1" ht="15" customHeight="1">
      <c r="A17" s="56" t="s">
        <v>14</v>
      </c>
      <c r="B17" s="57" t="s">
        <v>15</v>
      </c>
      <c r="C17" s="58"/>
      <c r="D17" s="59"/>
      <c r="E17" s="60">
        <v>10000</v>
      </c>
      <c r="F17" s="134">
        <f>C17-D17+E17</f>
        <v>10000</v>
      </c>
      <c r="G17" s="61">
        <f t="shared" si="0"/>
        <v>10000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</row>
    <row r="18" spans="1:242" s="48" customFormat="1" ht="27.75" customHeight="1">
      <c r="A18" s="56" t="s">
        <v>16</v>
      </c>
      <c r="B18" s="63" t="s">
        <v>17</v>
      </c>
      <c r="C18" s="58"/>
      <c r="D18" s="64"/>
      <c r="E18" s="60">
        <v>11000</v>
      </c>
      <c r="F18" s="134">
        <v>40000</v>
      </c>
      <c r="G18" s="61">
        <f t="shared" si="0"/>
        <v>40000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</row>
    <row r="19" spans="1:242" s="48" customFormat="1" ht="15" customHeight="1">
      <c r="A19" s="56" t="s">
        <v>18</v>
      </c>
      <c r="B19" s="63" t="s">
        <v>19</v>
      </c>
      <c r="C19" s="58"/>
      <c r="D19" s="64"/>
      <c r="E19" s="60">
        <v>1192500</v>
      </c>
      <c r="F19" s="134">
        <v>1161000</v>
      </c>
      <c r="G19" s="61">
        <f t="shared" si="0"/>
        <v>1161000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</row>
    <row r="20" spans="1:242" s="73" customFormat="1" ht="18" customHeight="1">
      <c r="A20" s="66">
        <v>60016</v>
      </c>
      <c r="B20" s="67" t="s">
        <v>20</v>
      </c>
      <c r="C20" s="68">
        <f>SUM(C21:C24)</f>
        <v>693500</v>
      </c>
      <c r="D20" s="69">
        <f>SUM(D21:D24)</f>
        <v>1074300</v>
      </c>
      <c r="E20" s="70"/>
      <c r="F20" s="146"/>
      <c r="G20" s="71">
        <f t="shared" si="0"/>
        <v>1074300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</row>
    <row r="21" spans="1:242" s="48" customFormat="1" ht="16.5" customHeight="1">
      <c r="A21" s="56" t="s">
        <v>14</v>
      </c>
      <c r="B21" s="57" t="s">
        <v>15</v>
      </c>
      <c r="C21" s="58">
        <v>1000</v>
      </c>
      <c r="D21" s="74">
        <v>1000</v>
      </c>
      <c r="E21" s="75"/>
      <c r="F21" s="134"/>
      <c r="G21" s="61">
        <f t="shared" si="0"/>
        <v>1000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</row>
    <row r="22" spans="1:242" s="48" customFormat="1" ht="27.75" customHeight="1">
      <c r="A22" s="56" t="s">
        <v>16</v>
      </c>
      <c r="B22" s="63" t="s">
        <v>17</v>
      </c>
      <c r="C22" s="58">
        <v>20000</v>
      </c>
      <c r="D22" s="74">
        <v>30000</v>
      </c>
      <c r="E22" s="75"/>
      <c r="F22" s="134"/>
      <c r="G22" s="61">
        <f t="shared" si="0"/>
        <v>30000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</row>
    <row r="23" spans="1:242" s="48" customFormat="1" ht="15" customHeight="1">
      <c r="A23" s="56" t="s">
        <v>18</v>
      </c>
      <c r="B23" s="63" t="s">
        <v>19</v>
      </c>
      <c r="C23" s="58">
        <v>670500</v>
      </c>
      <c r="D23" s="74">
        <v>1041000</v>
      </c>
      <c r="E23" s="75"/>
      <c r="F23" s="134"/>
      <c r="G23" s="61">
        <f t="shared" si="0"/>
        <v>1041000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</row>
    <row r="24" spans="1:242" s="48" customFormat="1" ht="16.5" customHeight="1" thickBot="1">
      <c r="A24" s="76" t="s">
        <v>21</v>
      </c>
      <c r="B24" s="63" t="s">
        <v>22</v>
      </c>
      <c r="C24" s="58">
        <v>2000</v>
      </c>
      <c r="D24" s="74">
        <v>2300</v>
      </c>
      <c r="E24" s="75"/>
      <c r="F24" s="134"/>
      <c r="G24" s="61">
        <f t="shared" si="0"/>
        <v>2300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</row>
    <row r="25" spans="1:7" s="34" customFormat="1" ht="23.25" customHeight="1" thickBot="1" thickTop="1">
      <c r="A25" s="28" t="s">
        <v>23</v>
      </c>
      <c r="B25" s="77" t="s">
        <v>24</v>
      </c>
      <c r="C25" s="30">
        <f>C27+C58</f>
        <v>752893</v>
      </c>
      <c r="D25" s="31">
        <f>D27+D58</f>
        <v>1074300</v>
      </c>
      <c r="E25" s="32">
        <f>E27+E58</f>
        <v>1799100</v>
      </c>
      <c r="F25" s="144">
        <f>F27</f>
        <v>1211000</v>
      </c>
      <c r="G25" s="33">
        <f t="shared" si="0"/>
        <v>2285300</v>
      </c>
    </row>
    <row r="26" spans="1:7" ht="12" customHeight="1" hidden="1">
      <c r="A26" s="35"/>
      <c r="B26" s="36" t="s">
        <v>11</v>
      </c>
      <c r="C26" s="37"/>
      <c r="D26" s="38"/>
      <c r="E26" s="39"/>
      <c r="F26" s="145"/>
      <c r="G26" s="40"/>
    </row>
    <row r="27" spans="1:7" s="83" customFormat="1" ht="24.75" customHeight="1" thickBot="1" thickTop="1">
      <c r="A27" s="78">
        <v>600</v>
      </c>
      <c r="B27" s="79" t="s">
        <v>25</v>
      </c>
      <c r="C27" s="80">
        <f>SUM(C28+C44)</f>
        <v>440893</v>
      </c>
      <c r="D27" s="81">
        <f>SUM(D28+D44)</f>
        <v>1074300</v>
      </c>
      <c r="E27" s="80">
        <f>SUM(E28+E44)</f>
        <v>1221100</v>
      </c>
      <c r="F27" s="127">
        <f>F28</f>
        <v>1211000</v>
      </c>
      <c r="G27" s="82">
        <f>D27+F27</f>
        <v>2285300</v>
      </c>
    </row>
    <row r="28" spans="1:7" s="85" customFormat="1" ht="32.25" customHeight="1" thickTop="1">
      <c r="A28" s="84">
        <v>60015</v>
      </c>
      <c r="B28" s="50" t="s">
        <v>13</v>
      </c>
      <c r="C28" s="51"/>
      <c r="D28" s="52"/>
      <c r="E28" s="51">
        <f>SUM(E29:E34)</f>
        <v>1221100</v>
      </c>
      <c r="F28" s="130">
        <f>SUM(F29:F34)</f>
        <v>1211000</v>
      </c>
      <c r="G28" s="54">
        <f>D28+F28</f>
        <v>1211000</v>
      </c>
    </row>
    <row r="29" spans="1:7" s="90" customFormat="1" ht="15" customHeight="1">
      <c r="A29" s="86">
        <v>4210</v>
      </c>
      <c r="B29" s="87" t="s">
        <v>26</v>
      </c>
      <c r="C29" s="58"/>
      <c r="D29" s="88"/>
      <c r="E29" s="89">
        <v>10000</v>
      </c>
      <c r="F29" s="134">
        <v>3000</v>
      </c>
      <c r="G29" s="61">
        <f>D29+F29</f>
        <v>3000</v>
      </c>
    </row>
    <row r="30" spans="1:7" s="90" customFormat="1" ht="15" customHeight="1">
      <c r="A30" s="86">
        <v>4260</v>
      </c>
      <c r="B30" s="87" t="s">
        <v>27</v>
      </c>
      <c r="C30" s="58"/>
      <c r="D30" s="88"/>
      <c r="E30" s="58">
        <v>20000</v>
      </c>
      <c r="F30" s="134">
        <v>40000</v>
      </c>
      <c r="G30" s="61">
        <f>D30+F30</f>
        <v>40000</v>
      </c>
    </row>
    <row r="31" spans="1:7" s="91" customFormat="1" ht="15" customHeight="1">
      <c r="A31" s="86">
        <v>4270</v>
      </c>
      <c r="B31" s="87" t="s">
        <v>28</v>
      </c>
      <c r="C31" s="58"/>
      <c r="D31" s="88"/>
      <c r="E31" s="58">
        <v>1062500</v>
      </c>
      <c r="F31" s="134">
        <v>1047000</v>
      </c>
      <c r="G31" s="61">
        <v>1047000</v>
      </c>
    </row>
    <row r="32" spans="1:7" s="91" customFormat="1" ht="15" customHeight="1">
      <c r="A32" s="86">
        <v>4300</v>
      </c>
      <c r="B32" s="87" t="s">
        <v>29</v>
      </c>
      <c r="C32" s="58"/>
      <c r="D32" s="88"/>
      <c r="E32" s="58">
        <v>103000</v>
      </c>
      <c r="F32" s="134">
        <v>90000</v>
      </c>
      <c r="G32" s="61">
        <f>D32+F32</f>
        <v>90000</v>
      </c>
    </row>
    <row r="33" spans="1:7" s="91" customFormat="1" ht="15" customHeight="1">
      <c r="A33" s="86">
        <v>4430</v>
      </c>
      <c r="B33" s="87" t="s">
        <v>30</v>
      </c>
      <c r="C33" s="58"/>
      <c r="D33" s="88"/>
      <c r="E33" s="58">
        <v>21600</v>
      </c>
      <c r="F33" s="134">
        <v>2000</v>
      </c>
      <c r="G33" s="61">
        <f>D33+F33</f>
        <v>2000</v>
      </c>
    </row>
    <row r="34" spans="1:7" s="91" customFormat="1" ht="15" customHeight="1">
      <c r="A34" s="92">
        <v>4590</v>
      </c>
      <c r="B34" s="93" t="s">
        <v>31</v>
      </c>
      <c r="C34" s="94"/>
      <c r="D34" s="95"/>
      <c r="E34" s="94">
        <v>4000</v>
      </c>
      <c r="F34" s="147">
        <v>29000</v>
      </c>
      <c r="G34" s="96">
        <f>D34+F34</f>
        <v>29000</v>
      </c>
    </row>
    <row r="35" spans="1:7" s="103" customFormat="1" ht="15" customHeight="1">
      <c r="A35" s="97"/>
      <c r="B35" s="98" t="s">
        <v>32</v>
      </c>
      <c r="C35" s="99"/>
      <c r="D35" s="100"/>
      <c r="E35" s="101">
        <f>SUM(F36:F43)</f>
        <v>1211000</v>
      </c>
      <c r="F35" s="148">
        <f>C35-D35+E35</f>
        <v>1211000</v>
      </c>
      <c r="G35" s="102">
        <f>D35+F35</f>
        <v>1211000</v>
      </c>
    </row>
    <row r="36" spans="1:7" s="109" customFormat="1" ht="12.75" customHeight="1">
      <c r="A36" s="104"/>
      <c r="B36" s="105" t="s">
        <v>33</v>
      </c>
      <c r="C36" s="106"/>
      <c r="D36" s="107"/>
      <c r="E36" s="106">
        <v>829500</v>
      </c>
      <c r="F36" s="149">
        <v>747000</v>
      </c>
      <c r="G36" s="108">
        <f>D36+F36</f>
        <v>747000</v>
      </c>
    </row>
    <row r="37" spans="1:7" s="109" customFormat="1" ht="12.75" customHeight="1" hidden="1">
      <c r="A37" s="104"/>
      <c r="B37" s="105" t="s">
        <v>34</v>
      </c>
      <c r="C37" s="106"/>
      <c r="D37" s="107"/>
      <c r="E37" s="106">
        <v>61000</v>
      </c>
      <c r="F37" s="149">
        <v>0</v>
      </c>
      <c r="G37" s="108">
        <v>0</v>
      </c>
    </row>
    <row r="38" spans="1:7" s="109" customFormat="1" ht="12.75" customHeight="1">
      <c r="A38" s="104"/>
      <c r="B38" s="105" t="s">
        <v>35</v>
      </c>
      <c r="C38" s="106"/>
      <c r="D38" s="107"/>
      <c r="E38" s="106">
        <v>150000</v>
      </c>
      <c r="F38" s="149">
        <v>180000</v>
      </c>
      <c r="G38" s="108">
        <f aca="true" t="shared" si="1" ref="G38:G51">D38+F38</f>
        <v>180000</v>
      </c>
    </row>
    <row r="39" spans="1:7" s="109" customFormat="1" ht="12.75" customHeight="1">
      <c r="A39" s="104"/>
      <c r="B39" s="105" t="s">
        <v>36</v>
      </c>
      <c r="C39" s="106"/>
      <c r="D39" s="107"/>
      <c r="E39" s="106">
        <v>100000</v>
      </c>
      <c r="F39" s="149">
        <v>50000</v>
      </c>
      <c r="G39" s="108">
        <f t="shared" si="1"/>
        <v>50000</v>
      </c>
    </row>
    <row r="40" spans="1:7" s="109" customFormat="1" ht="12.75" customHeight="1">
      <c r="A40" s="104"/>
      <c r="B40" s="105" t="s">
        <v>37</v>
      </c>
      <c r="C40" s="106"/>
      <c r="D40" s="107"/>
      <c r="E40" s="106">
        <v>50000</v>
      </c>
      <c r="F40" s="149">
        <v>200000</v>
      </c>
      <c r="G40" s="108">
        <f t="shared" si="1"/>
        <v>200000</v>
      </c>
    </row>
    <row r="41" spans="1:7" s="109" customFormat="1" ht="12.75" customHeight="1">
      <c r="A41" s="104"/>
      <c r="B41" s="110" t="s">
        <v>38</v>
      </c>
      <c r="C41" s="106"/>
      <c r="D41" s="107"/>
      <c r="E41" s="106">
        <v>5000</v>
      </c>
      <c r="F41" s="149">
        <v>3000</v>
      </c>
      <c r="G41" s="108">
        <f t="shared" si="1"/>
        <v>3000</v>
      </c>
    </row>
    <row r="42" spans="1:7" s="109" customFormat="1" ht="12.75" customHeight="1">
      <c r="A42" s="104"/>
      <c r="B42" s="105" t="s">
        <v>39</v>
      </c>
      <c r="C42" s="106"/>
      <c r="D42" s="107"/>
      <c r="E42" s="106">
        <v>21600</v>
      </c>
      <c r="F42" s="149">
        <v>2000</v>
      </c>
      <c r="G42" s="108">
        <f t="shared" si="1"/>
        <v>2000</v>
      </c>
    </row>
    <row r="43" spans="1:7" s="109" customFormat="1" ht="24" customHeight="1">
      <c r="A43" s="111"/>
      <c r="B43" s="112" t="s">
        <v>40</v>
      </c>
      <c r="C43" s="113"/>
      <c r="D43" s="114"/>
      <c r="E43" s="113">
        <v>4000</v>
      </c>
      <c r="F43" s="150">
        <v>29000</v>
      </c>
      <c r="G43" s="115">
        <f t="shared" si="1"/>
        <v>29000</v>
      </c>
    </row>
    <row r="44" spans="1:7" s="121" customFormat="1" ht="21" customHeight="1">
      <c r="A44" s="116">
        <v>60016</v>
      </c>
      <c r="B44" s="117" t="s">
        <v>20</v>
      </c>
      <c r="C44" s="118">
        <f>SUM(C45:C49)</f>
        <v>440893</v>
      </c>
      <c r="D44" s="119">
        <f>SUM(D45:D49)</f>
        <v>1074300</v>
      </c>
      <c r="E44" s="118"/>
      <c r="F44" s="151"/>
      <c r="G44" s="120">
        <f t="shared" si="1"/>
        <v>1074300</v>
      </c>
    </row>
    <row r="45" spans="1:7" s="91" customFormat="1" ht="15" customHeight="1">
      <c r="A45" s="86">
        <v>4210</v>
      </c>
      <c r="B45" s="87" t="s">
        <v>26</v>
      </c>
      <c r="C45" s="58">
        <v>6000</v>
      </c>
      <c r="D45" s="122">
        <v>2000</v>
      </c>
      <c r="E45" s="58"/>
      <c r="F45" s="134"/>
      <c r="G45" s="61">
        <f t="shared" si="1"/>
        <v>2000</v>
      </c>
    </row>
    <row r="46" spans="1:7" s="91" customFormat="1" ht="15" customHeight="1">
      <c r="A46" s="86">
        <v>4270</v>
      </c>
      <c r="B46" s="87" t="s">
        <v>28</v>
      </c>
      <c r="C46" s="58">
        <v>327393</v>
      </c>
      <c r="D46" s="122">
        <v>917300</v>
      </c>
      <c r="E46" s="58"/>
      <c r="F46" s="134"/>
      <c r="G46" s="61">
        <f t="shared" si="1"/>
        <v>917300</v>
      </c>
    </row>
    <row r="47" spans="1:7" s="91" customFormat="1" ht="15" customHeight="1">
      <c r="A47" s="86">
        <v>4300</v>
      </c>
      <c r="B47" s="87" t="s">
        <v>29</v>
      </c>
      <c r="C47" s="58">
        <v>50000</v>
      </c>
      <c r="D47" s="122">
        <v>75000</v>
      </c>
      <c r="E47" s="58"/>
      <c r="F47" s="134"/>
      <c r="G47" s="61">
        <f t="shared" si="1"/>
        <v>75000</v>
      </c>
    </row>
    <row r="48" spans="1:7" s="91" customFormat="1" ht="15" customHeight="1">
      <c r="A48" s="86">
        <v>4430</v>
      </c>
      <c r="B48" s="87" t="s">
        <v>30</v>
      </c>
      <c r="C48" s="58">
        <v>22500</v>
      </c>
      <c r="D48" s="122">
        <v>5000</v>
      </c>
      <c r="E48" s="58"/>
      <c r="F48" s="134"/>
      <c r="G48" s="61">
        <f t="shared" si="1"/>
        <v>5000</v>
      </c>
    </row>
    <row r="49" spans="1:7" s="91" customFormat="1" ht="15" customHeight="1">
      <c r="A49" s="86">
        <v>4590</v>
      </c>
      <c r="B49" s="87" t="s">
        <v>31</v>
      </c>
      <c r="C49" s="58">
        <v>35000</v>
      </c>
      <c r="D49" s="122">
        <v>75000</v>
      </c>
      <c r="E49" s="58"/>
      <c r="F49" s="134"/>
      <c r="G49" s="61">
        <f t="shared" si="1"/>
        <v>75000</v>
      </c>
    </row>
    <row r="50" spans="1:7" s="109" customFormat="1" ht="15" customHeight="1">
      <c r="A50" s="97"/>
      <c r="B50" s="98" t="s">
        <v>32</v>
      </c>
      <c r="C50" s="99">
        <f>SUM(C51:C57)</f>
        <v>440893</v>
      </c>
      <c r="D50" s="107">
        <f>SUM(D51:D57)</f>
        <v>1074300</v>
      </c>
      <c r="E50" s="99"/>
      <c r="F50" s="148"/>
      <c r="G50" s="102">
        <f t="shared" si="1"/>
        <v>1074300</v>
      </c>
    </row>
    <row r="51" spans="1:7" s="109" customFormat="1" ht="15" customHeight="1">
      <c r="A51" s="104"/>
      <c r="B51" s="105" t="s">
        <v>33</v>
      </c>
      <c r="C51" s="106">
        <v>155393</v>
      </c>
      <c r="D51" s="123">
        <v>874300</v>
      </c>
      <c r="E51" s="106"/>
      <c r="F51" s="149"/>
      <c r="G51" s="108">
        <f t="shared" si="1"/>
        <v>874300</v>
      </c>
    </row>
    <row r="52" spans="1:7" s="109" customFormat="1" ht="15" customHeight="1" hidden="1">
      <c r="A52" s="104"/>
      <c r="B52" s="105" t="s">
        <v>34</v>
      </c>
      <c r="C52" s="106">
        <v>94000</v>
      </c>
      <c r="D52" s="123">
        <v>0</v>
      </c>
      <c r="E52" s="106"/>
      <c r="F52" s="149"/>
      <c r="G52" s="108"/>
    </row>
    <row r="53" spans="1:7" s="109" customFormat="1" ht="15" customHeight="1">
      <c r="A53" s="104"/>
      <c r="B53" s="105" t="s">
        <v>41</v>
      </c>
      <c r="C53" s="106">
        <v>50000</v>
      </c>
      <c r="D53" s="123">
        <v>50000</v>
      </c>
      <c r="E53" s="106"/>
      <c r="F53" s="149"/>
      <c r="G53" s="108">
        <f>D53+F53</f>
        <v>50000</v>
      </c>
    </row>
    <row r="54" spans="1:7" s="109" customFormat="1" ht="15" customHeight="1">
      <c r="A54" s="104"/>
      <c r="B54" s="105" t="s">
        <v>42</v>
      </c>
      <c r="C54" s="106">
        <v>78000</v>
      </c>
      <c r="D54" s="123">
        <v>68000</v>
      </c>
      <c r="E54" s="106"/>
      <c r="F54" s="149"/>
      <c r="G54" s="108">
        <f>D54+F54</f>
        <v>68000</v>
      </c>
    </row>
    <row r="55" spans="1:7" s="109" customFormat="1" ht="23.25" customHeight="1">
      <c r="A55" s="104"/>
      <c r="B55" s="110" t="s">
        <v>43</v>
      </c>
      <c r="C55" s="106">
        <v>6000</v>
      </c>
      <c r="D55" s="123">
        <v>2000</v>
      </c>
      <c r="E55" s="106"/>
      <c r="F55" s="149"/>
      <c r="G55" s="108">
        <f>D55+F55</f>
        <v>2000</v>
      </c>
    </row>
    <row r="56" spans="1:7" s="109" customFormat="1" ht="15" customHeight="1">
      <c r="A56" s="104"/>
      <c r="B56" s="105" t="s">
        <v>44</v>
      </c>
      <c r="C56" s="106">
        <v>22500</v>
      </c>
      <c r="D56" s="123">
        <v>5000</v>
      </c>
      <c r="E56" s="106"/>
      <c r="F56" s="149"/>
      <c r="G56" s="108">
        <f>D56+F56</f>
        <v>5000</v>
      </c>
    </row>
    <row r="57" spans="1:7" s="109" customFormat="1" ht="27.75" customHeight="1" thickBot="1">
      <c r="A57" s="104"/>
      <c r="B57" s="110" t="s">
        <v>45</v>
      </c>
      <c r="C57" s="106">
        <v>35000</v>
      </c>
      <c r="D57" s="123">
        <v>75000</v>
      </c>
      <c r="E57" s="124"/>
      <c r="F57" s="149"/>
      <c r="G57" s="108">
        <f>D57+F57</f>
        <v>75000</v>
      </c>
    </row>
    <row r="58" spans="1:7" s="109" customFormat="1" ht="33.75" customHeight="1" hidden="1">
      <c r="A58" s="125">
        <v>900</v>
      </c>
      <c r="B58" s="126" t="s">
        <v>46</v>
      </c>
      <c r="C58" s="127">
        <f>C59+C67+C71</f>
        <v>312000</v>
      </c>
      <c r="D58" s="81"/>
      <c r="E58" s="80">
        <f>E59+E67+E71</f>
        <v>578000</v>
      </c>
      <c r="F58" s="127"/>
      <c r="G58" s="82"/>
    </row>
    <row r="59" spans="1:7" s="109" customFormat="1" ht="21.75" customHeight="1" hidden="1">
      <c r="A59" s="128">
        <v>90001</v>
      </c>
      <c r="B59" s="129" t="s">
        <v>47</v>
      </c>
      <c r="C59" s="130">
        <f>SUM(C60:C62)</f>
        <v>202000</v>
      </c>
      <c r="D59" s="131"/>
      <c r="E59" s="53">
        <f>SUM(E60:E62)</f>
        <v>358000</v>
      </c>
      <c r="F59" s="130"/>
      <c r="G59" s="54"/>
    </row>
    <row r="60" spans="1:7" s="109" customFormat="1" ht="15" customHeight="1" hidden="1">
      <c r="A60" s="132">
        <v>4300</v>
      </c>
      <c r="B60" s="133" t="s">
        <v>29</v>
      </c>
      <c r="C60" s="134">
        <v>45000</v>
      </c>
      <c r="D60" s="107"/>
      <c r="E60" s="58">
        <v>5000</v>
      </c>
      <c r="F60" s="134"/>
      <c r="G60" s="61"/>
    </row>
    <row r="61" spans="1:7" s="109" customFormat="1" ht="15" customHeight="1" hidden="1">
      <c r="A61" s="132">
        <v>4430</v>
      </c>
      <c r="B61" s="133" t="s">
        <v>30</v>
      </c>
      <c r="C61" s="134">
        <v>77000</v>
      </c>
      <c r="D61" s="107"/>
      <c r="E61" s="58">
        <v>350000</v>
      </c>
      <c r="F61" s="134"/>
      <c r="G61" s="61"/>
    </row>
    <row r="62" spans="1:7" s="109" customFormat="1" ht="15" customHeight="1" hidden="1">
      <c r="A62" s="132">
        <v>4580</v>
      </c>
      <c r="B62" s="133" t="s">
        <v>48</v>
      </c>
      <c r="C62" s="134">
        <v>80000</v>
      </c>
      <c r="D62" s="107"/>
      <c r="E62" s="58">
        <v>3000</v>
      </c>
      <c r="F62" s="134"/>
      <c r="G62" s="61"/>
    </row>
    <row r="63" spans="1:7" s="109" customFormat="1" ht="15" customHeight="1" hidden="1">
      <c r="A63" s="86"/>
      <c r="B63" s="110" t="s">
        <v>32</v>
      </c>
      <c r="C63" s="106">
        <f>SUM(C64:C66)</f>
        <v>202000</v>
      </c>
      <c r="D63" s="123"/>
      <c r="E63" s="106">
        <f>SUM(E64:E66)</f>
        <v>358000</v>
      </c>
      <c r="F63" s="149"/>
      <c r="G63" s="108"/>
    </row>
    <row r="64" spans="1:7" s="109" customFormat="1" ht="15" customHeight="1" hidden="1">
      <c r="A64" s="86"/>
      <c r="B64" s="110" t="s">
        <v>49</v>
      </c>
      <c r="C64" s="106">
        <v>77000</v>
      </c>
      <c r="D64" s="107"/>
      <c r="E64" s="106">
        <v>350000</v>
      </c>
      <c r="F64" s="149"/>
      <c r="G64" s="108"/>
    </row>
    <row r="65" spans="1:7" s="109" customFormat="1" ht="15" customHeight="1" hidden="1">
      <c r="A65" s="86"/>
      <c r="B65" s="110" t="s">
        <v>50</v>
      </c>
      <c r="C65" s="106">
        <v>80000</v>
      </c>
      <c r="D65" s="107"/>
      <c r="E65" s="106">
        <v>3000</v>
      </c>
      <c r="F65" s="149"/>
      <c r="G65" s="108"/>
    </row>
    <row r="66" spans="1:7" s="109" customFormat="1" ht="15" customHeight="1" hidden="1">
      <c r="A66" s="86"/>
      <c r="B66" s="110" t="s">
        <v>51</v>
      </c>
      <c r="C66" s="106">
        <v>45000</v>
      </c>
      <c r="D66" s="107"/>
      <c r="E66" s="106">
        <v>5000</v>
      </c>
      <c r="F66" s="149"/>
      <c r="G66" s="108"/>
    </row>
    <row r="67" spans="1:7" s="109" customFormat="1" ht="15" customHeight="1" hidden="1">
      <c r="A67" s="116">
        <v>90003</v>
      </c>
      <c r="B67" s="117" t="s">
        <v>52</v>
      </c>
      <c r="C67" s="68">
        <f>C68</f>
        <v>50000</v>
      </c>
      <c r="D67" s="69"/>
      <c r="E67" s="68">
        <f>E68</f>
        <v>220000</v>
      </c>
      <c r="F67" s="146"/>
      <c r="G67" s="71"/>
    </row>
    <row r="68" spans="1:7" s="109" customFormat="1" ht="15" customHeight="1" hidden="1">
      <c r="A68" s="86">
        <v>4300</v>
      </c>
      <c r="B68" s="135" t="s">
        <v>29</v>
      </c>
      <c r="C68" s="58">
        <f>SUM(C69:C70)</f>
        <v>50000</v>
      </c>
      <c r="D68" s="122"/>
      <c r="E68" s="89">
        <f>SUM(E69:E70)</f>
        <v>220000</v>
      </c>
      <c r="F68" s="134"/>
      <c r="G68" s="61"/>
    </row>
    <row r="69" spans="1:7" s="109" customFormat="1" ht="15" customHeight="1" hidden="1">
      <c r="A69" s="104"/>
      <c r="B69" s="110" t="s">
        <v>53</v>
      </c>
      <c r="C69" s="106">
        <v>50000</v>
      </c>
      <c r="D69" s="107"/>
      <c r="E69" s="99"/>
      <c r="F69" s="149"/>
      <c r="G69" s="108"/>
    </row>
    <row r="70" spans="1:7" s="109" customFormat="1" ht="25.5" customHeight="1" hidden="1">
      <c r="A70" s="104"/>
      <c r="B70" s="110" t="s">
        <v>54</v>
      </c>
      <c r="C70" s="106">
        <v>0</v>
      </c>
      <c r="D70" s="107"/>
      <c r="E70" s="106">
        <v>220000</v>
      </c>
      <c r="F70" s="149"/>
      <c r="G70" s="108"/>
    </row>
    <row r="71" spans="1:7" s="109" customFormat="1" ht="15" customHeight="1" hidden="1">
      <c r="A71" s="116">
        <v>90004</v>
      </c>
      <c r="B71" s="117" t="s">
        <v>55</v>
      </c>
      <c r="C71" s="68">
        <f>C72</f>
        <v>60000</v>
      </c>
      <c r="D71" s="69"/>
      <c r="E71" s="68"/>
      <c r="F71" s="146"/>
      <c r="G71" s="71"/>
    </row>
    <row r="72" spans="1:7" s="109" customFormat="1" ht="15" customHeight="1" hidden="1">
      <c r="A72" s="86">
        <v>4300</v>
      </c>
      <c r="B72" s="135" t="s">
        <v>29</v>
      </c>
      <c r="C72" s="58">
        <f>C73</f>
        <v>60000</v>
      </c>
      <c r="D72" s="122"/>
      <c r="E72" s="58"/>
      <c r="F72" s="134"/>
      <c r="G72" s="61"/>
    </row>
    <row r="73" spans="1:7" s="109" customFormat="1" ht="15" customHeight="1" hidden="1">
      <c r="A73" s="104"/>
      <c r="B73" s="110" t="s">
        <v>56</v>
      </c>
      <c r="C73" s="106">
        <v>60000</v>
      </c>
      <c r="D73" s="107"/>
      <c r="E73" s="106"/>
      <c r="F73" s="149"/>
      <c r="G73" s="108"/>
    </row>
    <row r="74" spans="1:7" s="140" customFormat="1" ht="28.5" customHeight="1" thickBot="1" thickTop="1">
      <c r="A74" s="28" t="s">
        <v>57</v>
      </c>
      <c r="B74" s="136" t="s">
        <v>58</v>
      </c>
      <c r="C74" s="137" t="e">
        <f>#REF!+C13-C25</f>
        <v>#REF!</v>
      </c>
      <c r="D74" s="138">
        <f>D13-D25</f>
        <v>0</v>
      </c>
      <c r="E74" s="138">
        <f>E13-E25</f>
        <v>-585600</v>
      </c>
      <c r="F74" s="152">
        <f>F13-F25</f>
        <v>0</v>
      </c>
      <c r="G74" s="139">
        <f>D74+F74</f>
        <v>0</v>
      </c>
    </row>
    <row r="75" ht="13.5" thickTop="1"/>
    <row r="76" ht="12.75">
      <c r="A76" s="159" t="s">
        <v>66</v>
      </c>
    </row>
    <row r="77" ht="12.75">
      <c r="A77" s="159" t="s">
        <v>67</v>
      </c>
    </row>
  </sheetData>
  <mergeCells count="3">
    <mergeCell ref="A6:G6"/>
    <mergeCell ref="A7:G7"/>
    <mergeCell ref="A8:G8"/>
  </mergeCells>
  <printOptions horizontalCentered="1"/>
  <pageMargins left="0.7874015748031497" right="0.7874015748031497" top="0.984251968503937" bottom="0.8267716535433072" header="0.5118110236220472" footer="0.5118110236220472"/>
  <pageSetup firstPageNumber="40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2007-11-22T07:22:48Z</cp:lastPrinted>
  <dcterms:created xsi:type="dcterms:W3CDTF">2007-10-15T10:08:54Z</dcterms:created>
  <dcterms:modified xsi:type="dcterms:W3CDTF">2007-11-22T12:53:55Z</dcterms:modified>
  <cp:category/>
  <cp:version/>
  <cp:contentType/>
  <cp:contentStatus/>
</cp:coreProperties>
</file>