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35" windowWidth="10395" windowHeight="5385" activeTab="0"/>
  </bookViews>
  <sheets>
    <sheet name="Tabela VII" sheetId="1" r:id="rId1"/>
  </sheets>
  <definedNames/>
  <calcPr fullCalcOnLoad="1"/>
</workbook>
</file>

<file path=xl/sharedStrings.xml><?xml version="1.0" encoding="utf-8"?>
<sst xmlns="http://schemas.openxmlformats.org/spreadsheetml/2006/main" count="273" uniqueCount="203">
  <si>
    <t>OGÓŁEM  INWESTYCJE I  REMONTY</t>
  </si>
  <si>
    <t>Zgodnie z planem</t>
  </si>
  <si>
    <t>Zakup usług remontowo-konserwatorskich  dotyczących obiektów zabytkowych</t>
  </si>
  <si>
    <t>KULTURA I OCHRONA DZIEDZICTWA NARODOWEGO</t>
  </si>
  <si>
    <t>Zgodnie z potrzebami</t>
  </si>
  <si>
    <t>Pozostała działalność - remonty placów zabaw</t>
  </si>
  <si>
    <t xml:space="preserve">Remonty i konserwacja  oświetlenia </t>
  </si>
  <si>
    <t>Remont przejścia podziemnego</t>
  </si>
  <si>
    <t>Zgodnie z aktualnymi potrzebami</t>
  </si>
  <si>
    <t>Oczyszczanie miast i wsi</t>
  </si>
  <si>
    <t>GOSPODARKA KOMUNALNA I OCHRONA ŚRODOWISKA</t>
  </si>
  <si>
    <t>Remonty bieżące placówek oświatowych</t>
  </si>
  <si>
    <t>EDUKACYJNA OPIEKA WYCHOWAWCZA</t>
  </si>
  <si>
    <t>Jednostki specjalistycznego poradnictwa, mieszkania chronione i ośrodki interwencji kryzysowej</t>
  </si>
  <si>
    <t>Ośrodki pomocy społecznej</t>
  </si>
  <si>
    <t>Ośrodki wsparcia</t>
  </si>
  <si>
    <t>Placówki opiekuńczo-wychowawcze</t>
  </si>
  <si>
    <t>POMOC  SPOŁECZNA</t>
  </si>
  <si>
    <t>Remonty placówek oświatowych</t>
  </si>
  <si>
    <t>OŚWIATA I WYCHOWANIE</t>
  </si>
  <si>
    <t>Komendy powiatowe Państwowej Straży Pożarnej- remont budynku</t>
  </si>
  <si>
    <t>BEZPIECZEŃSTWO PUBLICZNE I OCHRONA PRZECIWPOŻAROWA</t>
  </si>
  <si>
    <t>Urząd Miejski -  remonty pomieszczeń i toalet, konserwacja i naprawy sprzętu,krystalizacja posadzek, remont schodów zewnętrznych w UM, remont dyżurki Straży Miejskiej (w tym Inf. - 35,0 tys. zł na konserwację sprzętu).</t>
  </si>
  <si>
    <t>ADMINISTRACJA PUBLICZNA</t>
  </si>
  <si>
    <t>Rady Osiedla</t>
  </si>
  <si>
    <t>Remont dróg wewnętrznych</t>
  </si>
  <si>
    <t xml:space="preserve">Remonty dróg gminnych </t>
  </si>
  <si>
    <t>Remonty dróg powiatowych</t>
  </si>
  <si>
    <t>Zarząd Dróg Miejskich</t>
  </si>
  <si>
    <t>TRANSPORT I ŁĄCZNOŚĆ</t>
  </si>
  <si>
    <t>Remont targowiska przy ul.Połczyńskiej</t>
  </si>
  <si>
    <t>HANDEL</t>
  </si>
  <si>
    <t>REMONTY</t>
  </si>
  <si>
    <t xml:space="preserve">Ogółem inwestycje (I+II+III)  </t>
  </si>
  <si>
    <t xml:space="preserve">Rozpoczęcie realizacji wspólnej inwestycji z Politechniką Koszalińską </t>
  </si>
  <si>
    <t>Budowa hali widowiskowo-sportowej</t>
  </si>
  <si>
    <t>KULTURA FIZYCZNA I SPORT</t>
  </si>
  <si>
    <t>Rozpoczęcie realizacji.</t>
  </si>
  <si>
    <t>Filharmonia - sala koncertowa</t>
  </si>
  <si>
    <t>Rozpoczęcie realizacji porządkowania gospodarki wodno ściekowej.</t>
  </si>
  <si>
    <t>ul. Lniana-Różana porządkowanie gospodarki wód. ściekowej)</t>
  </si>
  <si>
    <t>Kontynuacja budowy uzbrojenia rejonu ulicy .</t>
  </si>
  <si>
    <t>Uzbrojenie ul.Szczecińskiej</t>
  </si>
  <si>
    <t>Sala sportowa przy Gimnazjum nr 6</t>
  </si>
  <si>
    <t>Boisko sportowe przy ZS nr 13</t>
  </si>
  <si>
    <t>"Inteligentny Koszalin- budowa zintegrowanej sieci telekomunikacyjnej</t>
  </si>
  <si>
    <t>Budowa mieszkań socjalnych.</t>
  </si>
  <si>
    <t>Mieszkania socjalne</t>
  </si>
  <si>
    <t>GOSPODARKA MIESZKANIOWA</t>
  </si>
  <si>
    <t>Kontynuacja realizacji, zgodnie z potrzebami</t>
  </si>
  <si>
    <t>ul.Kwiatkowskiego</t>
  </si>
  <si>
    <t>Zgodnie z możliwościami budżetu</t>
  </si>
  <si>
    <t>ul.Waryńskiego ze skrzyżowaniem z ul. Zwycięstwa</t>
  </si>
  <si>
    <t>ul. Syrenki</t>
  </si>
  <si>
    <t>ul. Gnieźnieńska - skrzyżowanie z ul. 4-go Marca</t>
  </si>
  <si>
    <t xml:space="preserve">INWESTYCJE PLANOWANE DO DOFINANSOWANIA Z UE </t>
  </si>
  <si>
    <t>III</t>
  </si>
  <si>
    <t>Budowa infrastruktury dla potrzeb zjazdu narciarskiego.</t>
  </si>
  <si>
    <t>Budowa zjazdu narciarskiego na Górze Chełmskiej</t>
  </si>
  <si>
    <t>Budowa szaletów miejskich</t>
  </si>
  <si>
    <t>Magistrala wodociągowa do Lubiatowa</t>
  </si>
  <si>
    <t>Konieczność poprawy bezpieczeństwa użytkowników dróg.</t>
  </si>
  <si>
    <t>Rozbudowa sieci oświetleniowej ulic miasta Koszalina na ul. Leśnej, Lubiatowskiej,Gierczak, i Paproci, Grochowskiego, doświetlenie przejść przy ul. Zwycięstwa</t>
  </si>
  <si>
    <t>Konieczność działań związanych z poprawą stanu technicznego parku.</t>
  </si>
  <si>
    <t>Rewitalizacja Parku książąt Pomorskich  "A" i B" - bagrowanie stawu</t>
  </si>
  <si>
    <t>Konieczność podjęcia działań związanych z poprawą centralnego placu.</t>
  </si>
  <si>
    <t>Przebudowa Rynku Staromiejskiego</t>
  </si>
  <si>
    <t>Konieczność poprawy  stanu technicznego dróg.</t>
  </si>
  <si>
    <t>Remont nawierzchni przy ul. Połczyńskiej</t>
  </si>
  <si>
    <t>Rozpoczęcie prac.</t>
  </si>
  <si>
    <t>Budowa parkingu przy ul. Budowniczych</t>
  </si>
  <si>
    <t>Konieczność podjęcia działań w celu założenia ewidencji  w szczególności dróg wewnętrznych</t>
  </si>
  <si>
    <t>Ewidencja dróg gminnych i wewnętrznych</t>
  </si>
  <si>
    <t>Konieczność podjęcia działań w celu poprawy stanu technicznego.</t>
  </si>
  <si>
    <t>Przebudowa ulicy Marynarzy</t>
  </si>
  <si>
    <t>Remont odcinka ul. Bursztynowej</t>
  </si>
  <si>
    <t>Konieczność poprawy stanu technicznego.</t>
  </si>
  <si>
    <t>Remont ul. Kędzierzyńskiej</t>
  </si>
  <si>
    <t>Konieczność podjęcia działań w celu poprawy stanu nawierzchni drogowej.</t>
  </si>
  <si>
    <t>Remont odcinka ul. Zwycięstwa (droga do Maszkowa)</t>
  </si>
  <si>
    <t>Remont wgłębny konstrukcji jezdni przy skrzyżowaniu ulic Monte Cassino - Fałata)</t>
  </si>
  <si>
    <t>Przebudowa pętli autobusowej przy ul. Szczecińskiej</t>
  </si>
  <si>
    <t>Budowa parkingu,zatok autobusowych i kanalizacji deszczowej przy ul.Gnieźnieńskiej - I etap</t>
  </si>
  <si>
    <t>ul. Mieszka I-go (od ul. BOWiD  do wiaduktu)</t>
  </si>
  <si>
    <t>Konieczność poprawy stanu nawierzchni drogowej.</t>
  </si>
  <si>
    <t>ul. Lechicka (do Słowiańskiej do torów)</t>
  </si>
  <si>
    <t xml:space="preserve">INWESTYCJE ROZPOCZYNANE </t>
  </si>
  <si>
    <t>II</t>
  </si>
  <si>
    <t>Kontynuacja modernizacji stadionu  (zadaszenie trybuny głównej, budowa budynku sanitarno-szatniowego przy kortach tenisowych).</t>
  </si>
  <si>
    <t xml:space="preserve">Modernizacja stadionu "Bałtyk" II etap,                                                     </t>
  </si>
  <si>
    <t>Wykonanie nowej elewacji budynku</t>
  </si>
  <si>
    <t>Remont i rozbudowa Muzeum-elewacja</t>
  </si>
  <si>
    <t>Kontynuacja modernizacji obiektu.</t>
  </si>
  <si>
    <t>Modernizacja Bałtyckiego Teatru Dramatycznego w Koszalinie</t>
  </si>
  <si>
    <t>Kontynuacja budowy uzbrojenia terenu.</t>
  </si>
  <si>
    <t>Uzbrojenie terenu pod Słupską Specjalną Strefę Ekonomiczną, Kompleks Koszalin</t>
  </si>
  <si>
    <t>Inwestycyjne inicjatywy społeczne</t>
  </si>
  <si>
    <t>Dokumentacja pod przyszłe inwestycje</t>
  </si>
  <si>
    <t>Kolektor XVIII</t>
  </si>
  <si>
    <t>Uzbrojenie terenów pod budownictwo mieszkaniowe</t>
  </si>
  <si>
    <t>Kontynuacja realizacji (wodociąg ulicy Światowida i Lubiatowskiej).</t>
  </si>
  <si>
    <t>Uzbrojenie Osiedla Chełmoniewo</t>
  </si>
  <si>
    <t>Kontynuacja realizacji oświetlenie iluminacyjnego wytypowanych obiektów ciekawych pod względem architektonicznym.</t>
  </si>
  <si>
    <t>Oświetlenie iluminacyjne</t>
  </si>
  <si>
    <t>Budowa schroniska dla zwierząt przy ul. Mieszka I-go.</t>
  </si>
  <si>
    <t>Budowa schroniska dla zwierząt</t>
  </si>
  <si>
    <t>Rozpoczęcie realizacji uzbrojenia terenu pod zabudowę mieszkaniową jednorodzinną przy ul. Słonecznej.</t>
  </si>
  <si>
    <t>Uzbrojenie rejonu ulicy Zdobywców Wału Pomorskiego</t>
  </si>
  <si>
    <t>Rozpoczęcie realizacji uzbrojenia (kanalizacja sanitarna w ulicach bratków i Fiołków).</t>
  </si>
  <si>
    <t>Uzbrojenie Osiedla Raduszka</t>
  </si>
  <si>
    <t>Rozpoczęcie realizacji uzbrojeni.</t>
  </si>
  <si>
    <t>Uzbrojenie Osiedla Sarzyno</t>
  </si>
  <si>
    <t>Kontynuacja budowy uzbrojenia rejonu ulicy.</t>
  </si>
  <si>
    <t>Budowa kanalizacji sanitarnej w ulicy Władysława IV-go - Adolfa Warskiego</t>
  </si>
  <si>
    <t>Kontynuacja uzbrojenia terenu pod budownictwo mieszkaniowe jednorodzinne, wielorodzinne (KTBS).</t>
  </si>
  <si>
    <t>Uzbrojenie Osiedla Unii Europejskiej</t>
  </si>
  <si>
    <t>Zgodnie z planem.</t>
  </si>
  <si>
    <t>Szkolne Schronisko Młodzieżowe -modernizacja budynku</t>
  </si>
  <si>
    <t>Zespół Burs Międzyszkolnych- modernizacja budynku</t>
  </si>
  <si>
    <t>Remont nowych pomieszczeń MOPS</t>
  </si>
  <si>
    <t>Remont pomieszczeń  siedziby przy ul. Monte Cassino</t>
  </si>
  <si>
    <t xml:space="preserve">POMOC SPOŁECZNA </t>
  </si>
  <si>
    <t>Dofinansowanie budowy Hospicjum w Koszalinie</t>
  </si>
  <si>
    <t>Budowa Hospicjum</t>
  </si>
  <si>
    <t>OCHRONA ZDROWIA</t>
  </si>
  <si>
    <t>Zgodnie z potrzebami.</t>
  </si>
  <si>
    <t>Modernizacje placówek oświatowych i przedszkoli</t>
  </si>
  <si>
    <t>Rezerwa na inwestycje zakończone</t>
  </si>
  <si>
    <t>RÓŻNE ROZLICZENIA</t>
  </si>
  <si>
    <t>Modernizacja budynku</t>
  </si>
  <si>
    <t>Modernizacja budynku Komendy Straży Pożarnej</t>
  </si>
  <si>
    <t>Remont budynku Komendy Policji</t>
  </si>
  <si>
    <t>Remont budynku Komendy Miejskiej Policji</t>
  </si>
  <si>
    <t>Wymiana stolarki okiennej , montaż klimatyzacji w budynku Urzędu Miejskiego</t>
  </si>
  <si>
    <t>Kontynuacja rozbudowy cmentarza, wymiana ogrodzenia</t>
  </si>
  <si>
    <t>Rozbudowa Cmentarza Komunalnego</t>
  </si>
  <si>
    <t>DZIAŁALNOŚĆ USŁUGOWA</t>
  </si>
  <si>
    <t>Budowa i adaptacja budynków na mieszkania socjalne.</t>
  </si>
  <si>
    <t>Poprawa estetyki i architektury zewnętrznej miasta.</t>
  </si>
  <si>
    <t>Remonty budynków komunalnych</t>
  </si>
  <si>
    <t>Kontynuacja modernizacji budynku biurowego.</t>
  </si>
  <si>
    <t>Zainstalowanie klimatyzacji i centrali telefonicznej w pomieszczeniach biurowych  - ZDM</t>
  </si>
  <si>
    <t>Budowa sieci światłowodowej</t>
  </si>
  <si>
    <t>Konieczność budowy miejsc postojowych.</t>
  </si>
  <si>
    <t>Przebudowa miejsc postojowych przy ul. Młyńskiej</t>
  </si>
  <si>
    <t>Budowa dojazdu do budynków socjalnych od ulicy Bohaterów Warszawy.</t>
  </si>
  <si>
    <t>ulica Syrenki - Bohaterów Warszawy - dojazd do mieszkań socjalnych</t>
  </si>
  <si>
    <t>ul.Gnieźnieńska ( od 4-go Marca do Połczyńskiej, ul.Sybiraków))</t>
  </si>
  <si>
    <t>Rozpoczęcie budowy ul. Odrodzenia</t>
  </si>
  <si>
    <t>Osiedle Podgórne-Bat.Chłopskich- drogi</t>
  </si>
  <si>
    <t>Kontynuacja budowy drogi na osiedlu ( ul. Małopolska - Śląska)</t>
  </si>
  <si>
    <t>Osiedle Bukowe - drogi</t>
  </si>
  <si>
    <t>Budowa dróg na osiedlu</t>
  </si>
  <si>
    <t>Osiedle Lipowe - drogi</t>
  </si>
  <si>
    <t>Kontynuacja budowy ulicy wraz z oświetleniem i odwodnieniem</t>
  </si>
  <si>
    <t>ul. Kamieniarska</t>
  </si>
  <si>
    <t>Kontynuacja budowy dróg na osiedlu</t>
  </si>
  <si>
    <t xml:space="preserve">Osiedle "Topolowe" drogi - </t>
  </si>
  <si>
    <t>Kontynuacja budowy dróg na osiedlu (ul. Fińska oraz droga tymczasowa do budynków KTBS)</t>
  </si>
  <si>
    <t>Osiedle "Unii Europejskiej-drogi</t>
  </si>
  <si>
    <t>Rozpoczęcie realizacji dojazdu.</t>
  </si>
  <si>
    <t>ul. Rzeczna (dojazd do Specj.Ośodka Szkolno-Wych.)</t>
  </si>
  <si>
    <t>Rozpoczęcie prac przygotowawczych.</t>
  </si>
  <si>
    <t>Przebudowa ulicy Chałubińskiego</t>
  </si>
  <si>
    <t>Kontynuacja realizacji.</t>
  </si>
  <si>
    <t>ul. Jarzębinowa - chodniki</t>
  </si>
  <si>
    <t>Budowa ulicy wraz z oświetleniem</t>
  </si>
  <si>
    <t>ul. Ułańska-Kadetów</t>
  </si>
  <si>
    <t>Konieczność poprawy stanu technicznego dróg.</t>
  </si>
  <si>
    <t>Przebudowa jezdni i chodnika przy ul. Karłowicza</t>
  </si>
  <si>
    <t>Konieczność  poprawy układu komunikacyjnego miasta</t>
  </si>
  <si>
    <t>Budowa i przebudowa dróg stanowiących zewnętrzny pierścień układu komunikacyjnego</t>
  </si>
  <si>
    <t>Przebudowa ulic:Zawiszy Czarnego, Dąbrówki, Ks. Anastazji, K. Wielkiego</t>
  </si>
  <si>
    <t>Przebudowa ul. Wenedów</t>
  </si>
  <si>
    <t>Przebudowa ulicy Brzozowej</t>
  </si>
  <si>
    <t>ul.Reymonta, Staffa, Tetmajera, Struga</t>
  </si>
  <si>
    <t>ulice: Lutyków, Obotrytów, P.Skargi, Łużyckiej, Poprzecznej</t>
  </si>
  <si>
    <t>Budowa ścieżek rowerowych</t>
  </si>
  <si>
    <t>Remont obiektów mostowych - wiadukt przy ul. Monte Cassino.</t>
  </si>
  <si>
    <t>ul. Zwycięstwa (Św.Wojciecha do Dębowej)</t>
  </si>
  <si>
    <t>ul.Połczyńska - (projekt odcinka od ul. Działkowej do ul. Żytniej)</t>
  </si>
  <si>
    <t>ul.Młyńska</t>
  </si>
  <si>
    <t>Skrzyżowanie ulic A.Krajowej - Boh. Warszawy - Morskiej</t>
  </si>
  <si>
    <t>Skrzyżowanie ul.J.Pawła II - Staszica</t>
  </si>
  <si>
    <t>Kontynuacja budowy ul. Sybiraków</t>
  </si>
  <si>
    <t>Kontynuacja sporządzania ewidencji dróg</t>
  </si>
  <si>
    <t>Ewidencja dróg</t>
  </si>
  <si>
    <t>Kontynuacja remontu ulicy.</t>
  </si>
  <si>
    <t>ul.Batalionów Chłopskich z przebudową  skrzyżowania z ul. Młyńską</t>
  </si>
  <si>
    <t xml:space="preserve">INWESTYCJE KONTYNUOWANE </t>
  </si>
  <si>
    <t>I</t>
  </si>
  <si>
    <t>Uwagi</t>
  </si>
  <si>
    <t>WPI 2007-2010 (zgodnie z uchwałą Nr XII/102/2007 z dnia 28.06.2007 r.)</t>
  </si>
  <si>
    <t>Plan 2008</t>
  </si>
  <si>
    <t>Wyszczególnienie</t>
  </si>
  <si>
    <t>Dział</t>
  </si>
  <si>
    <t>Lp</t>
  </si>
  <si>
    <t>( w tys. zł)</t>
  </si>
  <si>
    <t xml:space="preserve">INWESTYCJE I REMONTY PLANOWANE DO REALIZACJI W 2008 r. A WIELOLETNI PLAN INWESTYCYJNY MIASTA KOSZALINA NA LATA 2007-2010                                                             </t>
  </si>
  <si>
    <t xml:space="preserve"> TABELA VII</t>
  </si>
  <si>
    <t>Autor dokumentu: Dorota Kozik</t>
  </si>
  <si>
    <t>Wprowadził do BIP: Agnieszka Mioduszewska</t>
  </si>
  <si>
    <t>Data wprowadzenia do BIP: 24.12.2007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</si>
</sst>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2">
    <font>
      <sz val="10"/>
      <name val="Arial CE"/>
      <family val="0"/>
    </font>
    <font>
      <sz val="10"/>
      <name val="Times New Roman CE"/>
      <family val="1"/>
    </font>
    <font>
      <i/>
      <sz val="14"/>
      <name val="Arial CE"/>
      <family val="0"/>
    </font>
    <font>
      <b/>
      <i/>
      <sz val="14"/>
      <name val="Times New Roman CE"/>
      <family val="1"/>
    </font>
    <font>
      <i/>
      <sz val="10"/>
      <name val="Times New Roman CE"/>
      <family val="1"/>
    </font>
    <font>
      <sz val="11"/>
      <name val="Arial CE"/>
      <family val="0"/>
    </font>
    <font>
      <b/>
      <sz val="11"/>
      <name val="Times New Roman CE"/>
      <family val="1"/>
    </font>
    <font>
      <i/>
      <sz val="12"/>
      <name val="Times New Roman CE"/>
      <family val="1"/>
    </font>
    <font>
      <sz val="10"/>
      <name val="MS Sans Serif"/>
      <family val="0"/>
    </font>
    <font>
      <b/>
      <sz val="12"/>
      <name val="Times New Roman CE"/>
      <family val="1"/>
    </font>
    <font>
      <sz val="13"/>
      <name val="Arial CE"/>
      <family val="0"/>
    </font>
    <font>
      <sz val="13"/>
      <name val="Times New Roman CE"/>
      <family val="1"/>
    </font>
    <font>
      <b/>
      <sz val="13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i/>
      <sz val="13"/>
      <name val="Arial CE"/>
      <family val="0"/>
    </font>
    <font>
      <i/>
      <sz val="13"/>
      <name val="Times New Roman CE"/>
      <family val="1"/>
    </font>
    <font>
      <b/>
      <i/>
      <sz val="13"/>
      <name val="Times New Roman CE"/>
      <family val="1"/>
    </font>
    <font>
      <i/>
      <sz val="9"/>
      <name val="Times New Roman CE"/>
      <family val="1"/>
    </font>
    <font>
      <b/>
      <sz val="11"/>
      <name val="Arial CE"/>
      <family val="0"/>
    </font>
    <font>
      <b/>
      <sz val="10"/>
      <name val="Times New Roman CE"/>
      <family val="1"/>
    </font>
    <font>
      <b/>
      <i/>
      <sz val="13"/>
      <name val="Arial CE"/>
      <family val="0"/>
    </font>
    <font>
      <sz val="8"/>
      <name val="Arial CE"/>
      <family val="0"/>
    </font>
    <font>
      <sz val="8"/>
      <name val="Times New Roman CE"/>
      <family val="1"/>
    </font>
    <font>
      <sz val="14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6"/>
      <name val="Times New Roman CE"/>
      <family val="1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164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16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vertical="center"/>
    </xf>
    <xf numFmtId="0" fontId="6" fillId="0" borderId="29" xfId="17" applyFont="1" applyBorder="1" applyAlignment="1">
      <alignment vertical="center" wrapText="1"/>
      <protection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64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right" vertical="center"/>
    </xf>
    <xf numFmtId="0" fontId="4" fillId="0" borderId="3" xfId="17" applyFont="1" applyBorder="1" applyAlignment="1">
      <alignment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right" vertical="center"/>
    </xf>
    <xf numFmtId="0" fontId="6" fillId="0" borderId="3" xfId="17" applyFont="1" applyBorder="1" applyAlignment="1">
      <alignment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right" vertical="center"/>
    </xf>
    <xf numFmtId="0" fontId="4" fillId="0" borderId="33" xfId="17" applyFont="1" applyBorder="1" applyAlignment="1">
      <alignment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right" vertical="center"/>
    </xf>
    <xf numFmtId="164" fontId="4" fillId="0" borderId="25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 wrapText="1"/>
    </xf>
    <xf numFmtId="0" fontId="6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64" fontId="4" fillId="0" borderId="38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41" xfId="0" applyFont="1" applyBorder="1" applyAlignment="1">
      <alignment vertical="center"/>
    </xf>
    <xf numFmtId="164" fontId="4" fillId="0" borderId="42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164" fontId="9" fillId="0" borderId="28" xfId="0" applyNumberFormat="1" applyFont="1" applyBorder="1" applyAlignment="1">
      <alignment vertical="center"/>
    </xf>
    <xf numFmtId="164" fontId="9" fillId="0" borderId="30" xfId="0" applyNumberFormat="1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164" fontId="11" fillId="0" borderId="3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wrapText="1"/>
    </xf>
    <xf numFmtId="164" fontId="4" fillId="0" borderId="0" xfId="0" applyNumberFormat="1" applyFont="1" applyAlignment="1">
      <alignment vertical="center"/>
    </xf>
    <xf numFmtId="164" fontId="4" fillId="0" borderId="33" xfId="0" applyNumberFormat="1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 wrapText="1"/>
    </xf>
    <xf numFmtId="0" fontId="14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47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vertical="center"/>
    </xf>
    <xf numFmtId="0" fontId="4" fillId="0" borderId="17" xfId="0" applyFont="1" applyBorder="1" applyAlignment="1">
      <alignment horizontal="left" vertical="center" wrapText="1"/>
    </xf>
    <xf numFmtId="164" fontId="4" fillId="0" borderId="50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 wrapText="1"/>
    </xf>
    <xf numFmtId="0" fontId="6" fillId="0" borderId="36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 wrapText="1"/>
    </xf>
    <xf numFmtId="0" fontId="14" fillId="0" borderId="2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horizontal="left" vertical="center" wrapText="1"/>
    </xf>
    <xf numFmtId="0" fontId="1" fillId="0" borderId="3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7" fillId="0" borderId="36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164" fontId="18" fillId="0" borderId="11" xfId="0" applyNumberFormat="1" applyFont="1" applyBorder="1" applyAlignment="1">
      <alignment vertical="center"/>
    </xf>
    <xf numFmtId="0" fontId="18" fillId="0" borderId="4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164" fontId="4" fillId="0" borderId="39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164" fontId="4" fillId="0" borderId="38" xfId="0" applyNumberFormat="1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164" fontId="4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164" fontId="4" fillId="0" borderId="42" xfId="0" applyNumberFormat="1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/>
    </xf>
    <xf numFmtId="164" fontId="6" fillId="0" borderId="11" xfId="0" applyNumberFormat="1" applyFont="1" applyBorder="1" applyAlignment="1">
      <alignment vertical="center" wrapText="1"/>
    </xf>
    <xf numFmtId="164" fontId="4" fillId="0" borderId="18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64" fontId="19" fillId="0" borderId="18" xfId="19" applyNumberFormat="1" applyFont="1" applyFill="1" applyBorder="1" applyAlignment="1" applyProtection="1">
      <alignment vertical="center" wrapText="1"/>
      <protection locked="0"/>
    </xf>
    <xf numFmtId="0" fontId="4" fillId="0" borderId="2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/>
    </xf>
    <xf numFmtId="0" fontId="6" fillId="0" borderId="2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164" fontId="4" fillId="0" borderId="34" xfId="0" applyNumberFormat="1" applyFont="1" applyBorder="1" applyAlignment="1">
      <alignment vertical="center"/>
    </xf>
    <xf numFmtId="164" fontId="4" fillId="0" borderId="38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164" fontId="4" fillId="0" borderId="39" xfId="0" applyNumberFormat="1" applyFont="1" applyBorder="1" applyAlignment="1">
      <alignment vertical="center"/>
    </xf>
    <xf numFmtId="164" fontId="4" fillId="0" borderId="39" xfId="0" applyNumberFormat="1" applyFont="1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 wrapText="1"/>
    </xf>
    <xf numFmtId="164" fontId="4" fillId="0" borderId="25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164" fontId="6" fillId="0" borderId="11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164" fontId="4" fillId="0" borderId="33" xfId="0" applyNumberFormat="1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53" xfId="0" applyFont="1" applyBorder="1" applyAlignment="1">
      <alignment horizontal="left" vertical="center" wrapText="1"/>
    </xf>
    <xf numFmtId="164" fontId="4" fillId="0" borderId="3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19" fillId="0" borderId="33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164" fontId="6" fillId="0" borderId="30" xfId="0" applyNumberFormat="1" applyFont="1" applyBorder="1" applyAlignment="1">
      <alignment vertical="center"/>
    </xf>
    <xf numFmtId="164" fontId="6" fillId="0" borderId="30" xfId="0" applyNumberFormat="1" applyFont="1" applyBorder="1" applyAlignment="1">
      <alignment vertical="center"/>
    </xf>
    <xf numFmtId="0" fontId="6" fillId="0" borderId="28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164" fontId="4" fillId="0" borderId="20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164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34" xfId="0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0" fontId="21" fillId="0" borderId="55" xfId="0" applyFont="1" applyBorder="1" applyAlignment="1">
      <alignment horizontal="center" vertical="center"/>
    </xf>
    <xf numFmtId="0" fontId="14" fillId="0" borderId="1" xfId="0" applyFont="1" applyBorder="1" applyAlignment="1">
      <alignment/>
    </xf>
    <xf numFmtId="3" fontId="14" fillId="0" borderId="11" xfId="0" applyNumberFormat="1" applyFont="1" applyBorder="1" applyAlignment="1">
      <alignment vertical="center"/>
    </xf>
    <xf numFmtId="0" fontId="1" fillId="0" borderId="49" xfId="0" applyFont="1" applyBorder="1" applyAlignment="1">
      <alignment wrapText="1"/>
    </xf>
    <xf numFmtId="0" fontId="4" fillId="0" borderId="56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19" fillId="0" borderId="38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/>
    </xf>
    <xf numFmtId="0" fontId="4" fillId="0" borderId="57" xfId="0" applyFont="1" applyBorder="1" applyAlignment="1">
      <alignment vertical="center" wrapText="1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1" fillId="0" borderId="25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8" fillId="0" borderId="53" xfId="0" applyFont="1" applyBorder="1" applyAlignment="1">
      <alignment/>
    </xf>
    <xf numFmtId="0" fontId="18" fillId="0" borderId="33" xfId="0" applyFont="1" applyBorder="1" applyAlignment="1">
      <alignment vertical="center"/>
    </xf>
    <xf numFmtId="164" fontId="18" fillId="0" borderId="15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24" fillId="0" borderId="54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7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4" fontId="30" fillId="0" borderId="0" xfId="0" applyNumberFormat="1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164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6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9" fillId="0" borderId="5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58"/>
  <sheetViews>
    <sheetView tabSelected="1" workbookViewId="0" topLeftCell="A146">
      <selection activeCell="A146" sqref="A1:IV16384"/>
    </sheetView>
  </sheetViews>
  <sheetFormatPr defaultColWidth="9.125" defaultRowHeight="12.75"/>
  <cols>
    <col min="1" max="1" width="4.125" style="2" customWidth="1"/>
    <col min="2" max="2" width="6.25390625" style="3" customWidth="1"/>
    <col min="3" max="3" width="51.875" style="1" customWidth="1"/>
    <col min="4" max="4" width="12.75390625" style="1" bestFit="1" customWidth="1"/>
    <col min="5" max="5" width="16.00390625" style="2" customWidth="1"/>
    <col min="6" max="6" width="47.625" style="1" customWidth="1"/>
  </cols>
  <sheetData>
    <row r="1" ht="12.75" hidden="1"/>
    <row r="2" spans="4:6" ht="12.75">
      <c r="D2" s="285"/>
      <c r="E2" s="284"/>
      <c r="F2" s="283" t="s">
        <v>199</v>
      </c>
    </row>
    <row r="3" spans="1:6" ht="18.75">
      <c r="A3" s="282"/>
      <c r="B3" s="281"/>
      <c r="C3" s="293" t="s">
        <v>198</v>
      </c>
      <c r="D3" s="294"/>
      <c r="E3" s="294"/>
      <c r="F3" s="294"/>
    </row>
    <row r="4" ht="13.5" thickBot="1">
      <c r="F4" s="280" t="s">
        <v>197</v>
      </c>
    </row>
    <row r="5" spans="1:6" ht="51.75" thickTop="1">
      <c r="A5" s="279" t="s">
        <v>196</v>
      </c>
      <c r="B5" s="278" t="s">
        <v>195</v>
      </c>
      <c r="C5" s="277" t="s">
        <v>194</v>
      </c>
      <c r="D5" s="276" t="s">
        <v>193</v>
      </c>
      <c r="E5" s="275" t="s">
        <v>192</v>
      </c>
      <c r="F5" s="274" t="s">
        <v>191</v>
      </c>
    </row>
    <row r="6" spans="1:6" s="267" customFormat="1" ht="11.25">
      <c r="A6" s="273">
        <v>1</v>
      </c>
      <c r="B6" s="272">
        <v>2</v>
      </c>
      <c r="C6" s="271">
        <v>3</v>
      </c>
      <c r="D6" s="270">
        <v>4</v>
      </c>
      <c r="E6" s="269">
        <v>5</v>
      </c>
      <c r="F6" s="268">
        <v>6</v>
      </c>
    </row>
    <row r="7" spans="1:6" s="164" customFormat="1" ht="18" thickBot="1">
      <c r="A7" s="300" t="s">
        <v>190</v>
      </c>
      <c r="B7" s="301"/>
      <c r="C7" s="266" t="s">
        <v>189</v>
      </c>
      <c r="D7" s="265">
        <f>D8+D41+D45+D47+D49+D52+D54+D56+D58+D60+D63+D77+D80</f>
        <v>52330.7</v>
      </c>
      <c r="E7" s="264"/>
      <c r="F7" s="263"/>
    </row>
    <row r="8" spans="1:6" ht="17.25" thickBot="1" thickTop="1">
      <c r="A8" s="297">
        <v>600</v>
      </c>
      <c r="B8" s="298"/>
      <c r="C8" s="262" t="s">
        <v>29</v>
      </c>
      <c r="D8" s="261">
        <f>SUM(D9:D40)</f>
        <v>25664</v>
      </c>
      <c r="E8" s="260"/>
      <c r="F8" s="259"/>
    </row>
    <row r="9" spans="1:6" ht="26.25" thickTop="1">
      <c r="A9" s="39">
        <v>1</v>
      </c>
      <c r="B9" s="258"/>
      <c r="C9" s="257" t="s">
        <v>188</v>
      </c>
      <c r="D9" s="85">
        <v>2400</v>
      </c>
      <c r="E9" s="36">
        <v>3580</v>
      </c>
      <c r="F9" s="132" t="s">
        <v>187</v>
      </c>
    </row>
    <row r="10" spans="1:6" ht="12.75">
      <c r="A10" s="34">
        <v>2</v>
      </c>
      <c r="B10" s="155"/>
      <c r="C10" s="256" t="s">
        <v>186</v>
      </c>
      <c r="D10" s="85">
        <v>50</v>
      </c>
      <c r="E10" s="31"/>
      <c r="F10" s="132" t="s">
        <v>185</v>
      </c>
    </row>
    <row r="11" spans="1:6" ht="12.75">
      <c r="A11" s="34">
        <v>3</v>
      </c>
      <c r="B11" s="155"/>
      <c r="C11" s="256" t="s">
        <v>54</v>
      </c>
      <c r="D11" s="85">
        <v>500</v>
      </c>
      <c r="E11" s="31">
        <v>8210</v>
      </c>
      <c r="F11" s="132" t="s">
        <v>184</v>
      </c>
    </row>
    <row r="12" spans="1:6" ht="12.75">
      <c r="A12" s="34">
        <v>4</v>
      </c>
      <c r="B12" s="155"/>
      <c r="C12" s="154" t="s">
        <v>183</v>
      </c>
      <c r="D12" s="85">
        <v>1580</v>
      </c>
      <c r="E12" s="31">
        <v>2110</v>
      </c>
      <c r="F12" s="132" t="s">
        <v>49</v>
      </c>
    </row>
    <row r="13" spans="1:6" ht="12.75">
      <c r="A13" s="34">
        <v>5</v>
      </c>
      <c r="B13" s="155"/>
      <c r="C13" s="154" t="s">
        <v>182</v>
      </c>
      <c r="D13" s="85">
        <v>830</v>
      </c>
      <c r="E13" s="31">
        <v>4500</v>
      </c>
      <c r="F13" s="132" t="s">
        <v>49</v>
      </c>
    </row>
    <row r="14" spans="1:6" ht="12.75">
      <c r="A14" s="34">
        <v>6</v>
      </c>
      <c r="B14" s="155"/>
      <c r="C14" s="154" t="s">
        <v>181</v>
      </c>
      <c r="D14" s="85">
        <v>100</v>
      </c>
      <c r="E14" s="31">
        <v>3300</v>
      </c>
      <c r="F14" s="132" t="s">
        <v>49</v>
      </c>
    </row>
    <row r="15" spans="1:6" ht="12.75">
      <c r="A15" s="34">
        <v>7</v>
      </c>
      <c r="B15" s="155"/>
      <c r="C15" s="154" t="s">
        <v>180</v>
      </c>
      <c r="D15" s="85">
        <v>20</v>
      </c>
      <c r="E15" s="31">
        <v>4410</v>
      </c>
      <c r="F15" s="132" t="s">
        <v>49</v>
      </c>
    </row>
    <row r="16" spans="1:6" ht="12.75">
      <c r="A16" s="34">
        <v>8</v>
      </c>
      <c r="B16" s="155"/>
      <c r="C16" s="154" t="s">
        <v>179</v>
      </c>
      <c r="D16" s="85">
        <v>20</v>
      </c>
      <c r="E16" s="31">
        <v>1700</v>
      </c>
      <c r="F16" s="132" t="s">
        <v>49</v>
      </c>
    </row>
    <row r="17" spans="1:6" ht="12.75">
      <c r="A17" s="34">
        <v>9</v>
      </c>
      <c r="B17" s="155"/>
      <c r="C17" s="154" t="s">
        <v>178</v>
      </c>
      <c r="D17" s="85">
        <v>1200</v>
      </c>
      <c r="E17" s="31">
        <v>3040</v>
      </c>
      <c r="F17" s="132" t="s">
        <v>49</v>
      </c>
    </row>
    <row r="18" spans="1:6" ht="12.75">
      <c r="A18" s="34">
        <v>10</v>
      </c>
      <c r="B18" s="155"/>
      <c r="C18" s="154" t="s">
        <v>177</v>
      </c>
      <c r="D18" s="85">
        <v>600</v>
      </c>
      <c r="E18" s="31">
        <v>1050</v>
      </c>
      <c r="F18" s="132" t="s">
        <v>49</v>
      </c>
    </row>
    <row r="19" spans="1:6" ht="12.75">
      <c r="A19" s="34">
        <v>11</v>
      </c>
      <c r="B19" s="155"/>
      <c r="C19" s="255" t="s">
        <v>176</v>
      </c>
      <c r="D19" s="85">
        <v>2000</v>
      </c>
      <c r="E19" s="31">
        <v>6150</v>
      </c>
      <c r="F19" s="132" t="s">
        <v>49</v>
      </c>
    </row>
    <row r="20" spans="1:6" ht="12.75">
      <c r="A20" s="34">
        <v>12</v>
      </c>
      <c r="B20" s="155"/>
      <c r="C20" s="255" t="s">
        <v>175</v>
      </c>
      <c r="D20" s="85">
        <v>1500</v>
      </c>
      <c r="E20" s="31">
        <v>1700</v>
      </c>
      <c r="F20" s="132" t="s">
        <v>49</v>
      </c>
    </row>
    <row r="21" spans="1:6" ht="12.75">
      <c r="A21" s="34">
        <v>13</v>
      </c>
      <c r="B21" s="155"/>
      <c r="C21" s="255" t="s">
        <v>174</v>
      </c>
      <c r="D21" s="85">
        <v>50</v>
      </c>
      <c r="E21" s="31"/>
      <c r="F21" s="132" t="s">
        <v>49</v>
      </c>
    </row>
    <row r="22" spans="1:6" ht="12.75">
      <c r="A22" s="34">
        <v>14</v>
      </c>
      <c r="B22" s="155"/>
      <c r="C22" s="255" t="s">
        <v>173</v>
      </c>
      <c r="D22" s="85">
        <v>100</v>
      </c>
      <c r="E22" s="31"/>
      <c r="F22" s="132" t="s">
        <v>49</v>
      </c>
    </row>
    <row r="23" spans="1:6" ht="25.5">
      <c r="A23" s="34">
        <v>15</v>
      </c>
      <c r="B23" s="155"/>
      <c r="C23" s="254" t="s">
        <v>172</v>
      </c>
      <c r="D23" s="85">
        <v>10</v>
      </c>
      <c r="E23" s="31">
        <v>4935</v>
      </c>
      <c r="F23" s="132" t="s">
        <v>49</v>
      </c>
    </row>
    <row r="24" spans="1:6" ht="24">
      <c r="A24" s="34">
        <v>16</v>
      </c>
      <c r="B24" s="155"/>
      <c r="C24" s="191" t="s">
        <v>171</v>
      </c>
      <c r="D24" s="85">
        <v>800</v>
      </c>
      <c r="E24" s="31"/>
      <c r="F24" s="132" t="s">
        <v>170</v>
      </c>
    </row>
    <row r="25" spans="1:6" ht="12.75">
      <c r="A25" s="34">
        <v>17</v>
      </c>
      <c r="B25" s="181"/>
      <c r="C25" s="188" t="s">
        <v>169</v>
      </c>
      <c r="D25" s="187">
        <v>200</v>
      </c>
      <c r="E25" s="158"/>
      <c r="F25" s="140" t="s">
        <v>168</v>
      </c>
    </row>
    <row r="26" spans="1:6" ht="12.75">
      <c r="A26" s="34">
        <v>18</v>
      </c>
      <c r="B26" s="155"/>
      <c r="C26" s="32" t="s">
        <v>167</v>
      </c>
      <c r="D26" s="85">
        <v>600</v>
      </c>
      <c r="E26" s="31">
        <v>700</v>
      </c>
      <c r="F26" s="132" t="s">
        <v>166</v>
      </c>
    </row>
    <row r="27" spans="1:6" ht="12.75">
      <c r="A27" s="34">
        <v>19</v>
      </c>
      <c r="B27" s="155"/>
      <c r="C27" s="32" t="s">
        <v>165</v>
      </c>
      <c r="D27" s="85">
        <v>750</v>
      </c>
      <c r="E27" s="31">
        <v>700</v>
      </c>
      <c r="F27" s="132" t="s">
        <v>164</v>
      </c>
    </row>
    <row r="28" spans="1:6" ht="12.75">
      <c r="A28" s="34">
        <v>20</v>
      </c>
      <c r="B28" s="155"/>
      <c r="C28" s="32" t="s">
        <v>163</v>
      </c>
      <c r="D28" s="85">
        <v>600</v>
      </c>
      <c r="E28" s="31"/>
      <c r="F28" s="132" t="s">
        <v>162</v>
      </c>
    </row>
    <row r="29" spans="1:6" ht="12.75">
      <c r="A29" s="34">
        <v>21</v>
      </c>
      <c r="B29" s="155"/>
      <c r="C29" s="32" t="s">
        <v>161</v>
      </c>
      <c r="D29" s="31">
        <v>50</v>
      </c>
      <c r="E29" s="31">
        <v>950</v>
      </c>
      <c r="F29" s="140" t="s">
        <v>160</v>
      </c>
    </row>
    <row r="30" spans="1:6" ht="25.5">
      <c r="A30" s="34">
        <v>22</v>
      </c>
      <c r="B30" s="155"/>
      <c r="C30" s="32" t="s">
        <v>159</v>
      </c>
      <c r="D30" s="31">
        <v>1000</v>
      </c>
      <c r="E30" s="31">
        <v>4200</v>
      </c>
      <c r="F30" s="140" t="s">
        <v>158</v>
      </c>
    </row>
    <row r="31" spans="1:6" ht="12.75">
      <c r="A31" s="34">
        <v>23</v>
      </c>
      <c r="B31" s="155"/>
      <c r="C31" s="32" t="s">
        <v>157</v>
      </c>
      <c r="D31" s="31">
        <v>1200</v>
      </c>
      <c r="E31" s="31">
        <v>2750</v>
      </c>
      <c r="F31" s="140" t="s">
        <v>156</v>
      </c>
    </row>
    <row r="32" spans="1:6" ht="25.5">
      <c r="A32" s="34">
        <v>24</v>
      </c>
      <c r="B32" s="155"/>
      <c r="C32" s="32" t="s">
        <v>155</v>
      </c>
      <c r="D32" s="31">
        <v>1100</v>
      </c>
      <c r="E32" s="31">
        <v>2500</v>
      </c>
      <c r="F32" s="140" t="s">
        <v>154</v>
      </c>
    </row>
    <row r="33" spans="1:6" ht="12.75">
      <c r="A33" s="34">
        <v>25</v>
      </c>
      <c r="B33" s="155"/>
      <c r="C33" s="32" t="s">
        <v>153</v>
      </c>
      <c r="D33" s="31">
        <v>50</v>
      </c>
      <c r="E33" s="31">
        <v>720</v>
      </c>
      <c r="F33" s="140" t="s">
        <v>152</v>
      </c>
    </row>
    <row r="34" spans="1:6" ht="25.5">
      <c r="A34" s="34">
        <v>26</v>
      </c>
      <c r="B34" s="155"/>
      <c r="C34" s="32" t="s">
        <v>151</v>
      </c>
      <c r="D34" s="31">
        <v>50</v>
      </c>
      <c r="E34" s="31">
        <v>950</v>
      </c>
      <c r="F34" s="140" t="s">
        <v>150</v>
      </c>
    </row>
    <row r="35" spans="1:6" ht="12.75">
      <c r="A35" s="34">
        <v>27</v>
      </c>
      <c r="B35" s="155"/>
      <c r="C35" s="32" t="s">
        <v>149</v>
      </c>
      <c r="D35" s="31">
        <v>50</v>
      </c>
      <c r="E35" s="31">
        <v>2050</v>
      </c>
      <c r="F35" s="140" t="s">
        <v>148</v>
      </c>
    </row>
    <row r="36" spans="1:6" ht="12.75">
      <c r="A36" s="34">
        <v>28</v>
      </c>
      <c r="B36" s="155"/>
      <c r="C36" s="253" t="s">
        <v>147</v>
      </c>
      <c r="D36" s="31">
        <v>7500</v>
      </c>
      <c r="E36" s="31">
        <v>16210</v>
      </c>
      <c r="F36" s="132" t="s">
        <v>49</v>
      </c>
    </row>
    <row r="37" spans="1:6" ht="25.5">
      <c r="A37" s="34">
        <v>29</v>
      </c>
      <c r="B37" s="155"/>
      <c r="C37" s="251" t="s">
        <v>146</v>
      </c>
      <c r="D37" s="31">
        <v>250</v>
      </c>
      <c r="E37" s="31">
        <v>7610</v>
      </c>
      <c r="F37" s="140" t="s">
        <v>145</v>
      </c>
    </row>
    <row r="38" spans="1:6" ht="12.75">
      <c r="A38" s="88">
        <v>30</v>
      </c>
      <c r="B38" s="176"/>
      <c r="C38" s="252" t="s">
        <v>144</v>
      </c>
      <c r="D38" s="199">
        <v>70</v>
      </c>
      <c r="E38" s="157"/>
      <c r="F38" s="132" t="s">
        <v>143</v>
      </c>
    </row>
    <row r="39" spans="1:6" ht="12.75">
      <c r="A39" s="34">
        <v>31</v>
      </c>
      <c r="B39" s="155"/>
      <c r="C39" s="251" t="s">
        <v>142</v>
      </c>
      <c r="D39" s="31">
        <v>400</v>
      </c>
      <c r="E39" s="31">
        <v>2600</v>
      </c>
      <c r="F39" s="140" t="s">
        <v>49</v>
      </c>
    </row>
    <row r="40" spans="1:6" ht="24.75" thickBot="1">
      <c r="A40" s="250">
        <v>32</v>
      </c>
      <c r="B40" s="249"/>
      <c r="C40" s="225" t="s">
        <v>141</v>
      </c>
      <c r="D40" s="25">
        <v>34</v>
      </c>
      <c r="E40" s="198"/>
      <c r="F40" s="119" t="s">
        <v>140</v>
      </c>
    </row>
    <row r="41" spans="1:6" s="106" customFormat="1" ht="16.5" thickBot="1" thickTop="1">
      <c r="A41" s="295">
        <v>700</v>
      </c>
      <c r="B41" s="296"/>
      <c r="C41" s="20" t="s">
        <v>48</v>
      </c>
      <c r="D41" s="59">
        <f>SUM(D42:D44)</f>
        <v>7500</v>
      </c>
      <c r="E41" s="248"/>
      <c r="F41" s="247"/>
    </row>
    <row r="42" spans="1:6" ht="13.5" thickTop="1">
      <c r="A42" s="39">
        <v>33</v>
      </c>
      <c r="B42" s="246"/>
      <c r="C42" s="93" t="s">
        <v>139</v>
      </c>
      <c r="D42" s="36">
        <v>1000</v>
      </c>
      <c r="E42" s="245">
        <v>16700</v>
      </c>
      <c r="F42" s="119" t="s">
        <v>49</v>
      </c>
    </row>
    <row r="43" spans="1:6" ht="12.75">
      <c r="A43" s="34">
        <v>34</v>
      </c>
      <c r="B43" s="244"/>
      <c r="C43" s="144" t="s">
        <v>138</v>
      </c>
      <c r="D43" s="198">
        <v>1000</v>
      </c>
      <c r="E43" s="243"/>
      <c r="F43" s="132" t="s">
        <v>49</v>
      </c>
    </row>
    <row r="44" spans="1:6" ht="13.5" thickBot="1">
      <c r="A44" s="124">
        <v>35</v>
      </c>
      <c r="B44" s="242"/>
      <c r="C44" s="86" t="s">
        <v>47</v>
      </c>
      <c r="D44" s="85">
        <v>5500</v>
      </c>
      <c r="E44" s="241">
        <v>14100</v>
      </c>
      <c r="F44" s="132" t="s">
        <v>137</v>
      </c>
    </row>
    <row r="45" spans="1:6" s="106" customFormat="1" ht="16.5" thickBot="1" thickTop="1">
      <c r="A45" s="295">
        <v>710</v>
      </c>
      <c r="B45" s="299"/>
      <c r="C45" s="60" t="s">
        <v>136</v>
      </c>
      <c r="D45" s="19">
        <f>D46</f>
        <v>100</v>
      </c>
      <c r="E45" s="185"/>
      <c r="F45" s="145"/>
    </row>
    <row r="46" spans="1:6" ht="14.25" thickBot="1" thickTop="1">
      <c r="A46" s="124">
        <v>36</v>
      </c>
      <c r="B46" s="240"/>
      <c r="C46" s="239" t="s">
        <v>135</v>
      </c>
      <c r="D46" s="238">
        <v>100</v>
      </c>
      <c r="E46" s="198">
        <v>3480</v>
      </c>
      <c r="F46" s="119" t="s">
        <v>134</v>
      </c>
    </row>
    <row r="47" spans="1:6" s="106" customFormat="1" ht="16.5" thickBot="1" thickTop="1">
      <c r="A47" s="295">
        <v>750</v>
      </c>
      <c r="B47" s="305"/>
      <c r="C47" s="173" t="s">
        <v>23</v>
      </c>
      <c r="D47" s="59">
        <f>D48</f>
        <v>620</v>
      </c>
      <c r="E47" s="59"/>
      <c r="F47" s="161"/>
    </row>
    <row r="48" spans="1:6" ht="27" thickBot="1" thickTop="1">
      <c r="A48" s="16">
        <v>37</v>
      </c>
      <c r="B48" s="237"/>
      <c r="C48" s="236" t="s">
        <v>133</v>
      </c>
      <c r="D48" s="220">
        <v>620</v>
      </c>
      <c r="E48" s="198"/>
      <c r="F48" s="219" t="s">
        <v>125</v>
      </c>
    </row>
    <row r="49" spans="1:6" s="106" customFormat="1" ht="30" thickBot="1" thickTop="1">
      <c r="A49" s="295">
        <v>754</v>
      </c>
      <c r="B49" s="299"/>
      <c r="C49" s="131" t="s">
        <v>21</v>
      </c>
      <c r="D49" s="59">
        <f>D50+D51</f>
        <v>900</v>
      </c>
      <c r="E49" s="185"/>
      <c r="F49" s="184"/>
    </row>
    <row r="50" spans="1:6" ht="13.5" thickTop="1">
      <c r="A50" s="39">
        <v>38</v>
      </c>
      <c r="B50" s="192"/>
      <c r="C50" s="235" t="s">
        <v>132</v>
      </c>
      <c r="D50" s="234">
        <v>250</v>
      </c>
      <c r="E50" s="105">
        <v>600</v>
      </c>
      <c r="F50" s="156" t="s">
        <v>131</v>
      </c>
    </row>
    <row r="51" spans="1:6" ht="12.75">
      <c r="A51" s="34">
        <v>39</v>
      </c>
      <c r="B51" s="189"/>
      <c r="C51" s="233" t="s">
        <v>130</v>
      </c>
      <c r="D51" s="232">
        <v>650</v>
      </c>
      <c r="E51" s="231"/>
      <c r="F51" s="230" t="s">
        <v>129</v>
      </c>
    </row>
    <row r="52" spans="1:6" s="106" customFormat="1" ht="15.75" thickBot="1">
      <c r="A52" s="302">
        <v>758</v>
      </c>
      <c r="B52" s="303"/>
      <c r="C52" s="229" t="s">
        <v>128</v>
      </c>
      <c r="D52" s="228">
        <f>D53</f>
        <v>100</v>
      </c>
      <c r="E52" s="227"/>
      <c r="F52" s="226"/>
    </row>
    <row r="53" spans="1:6" ht="14.25" thickBot="1" thickTop="1">
      <c r="A53" s="77">
        <v>40</v>
      </c>
      <c r="B53" s="222"/>
      <c r="C53" s="225" t="s">
        <v>127</v>
      </c>
      <c r="D53" s="220">
        <v>100</v>
      </c>
      <c r="E53" s="198"/>
      <c r="F53" s="219" t="s">
        <v>125</v>
      </c>
    </row>
    <row r="54" spans="1:6" s="106" customFormat="1" ht="15.75" thickBot="1" thickTop="1">
      <c r="A54" s="304">
        <v>801</v>
      </c>
      <c r="B54" s="299"/>
      <c r="C54" s="207" t="s">
        <v>19</v>
      </c>
      <c r="D54" s="59">
        <f>D55</f>
        <v>2598.2</v>
      </c>
      <c r="E54" s="59"/>
      <c r="F54" s="161"/>
    </row>
    <row r="55" spans="1:6" ht="14.25" thickBot="1" thickTop="1">
      <c r="A55" s="224">
        <v>41</v>
      </c>
      <c r="B55" s="222"/>
      <c r="C55" s="223" t="s">
        <v>126</v>
      </c>
      <c r="D55" s="220">
        <v>2598.2</v>
      </c>
      <c r="E55" s="198"/>
      <c r="F55" s="219" t="s">
        <v>125</v>
      </c>
    </row>
    <row r="56" spans="1:6" s="106" customFormat="1" ht="16.5" thickBot="1" thickTop="1">
      <c r="A56" s="295">
        <v>851</v>
      </c>
      <c r="B56" s="299"/>
      <c r="C56" s="131" t="s">
        <v>124</v>
      </c>
      <c r="D56" s="59">
        <f>D57</f>
        <v>280</v>
      </c>
      <c r="E56" s="185"/>
      <c r="F56" s="161"/>
    </row>
    <row r="57" spans="1:6" ht="14.25" thickBot="1" thickTop="1">
      <c r="A57" s="124">
        <v>42</v>
      </c>
      <c r="B57" s="222"/>
      <c r="C57" s="221" t="s">
        <v>123</v>
      </c>
      <c r="D57" s="220">
        <v>280</v>
      </c>
      <c r="E57" s="198">
        <v>300</v>
      </c>
      <c r="F57" s="219" t="s">
        <v>122</v>
      </c>
    </row>
    <row r="58" spans="1:6" s="106" customFormat="1" ht="16.5" thickBot="1" thickTop="1">
      <c r="A58" s="295">
        <v>852</v>
      </c>
      <c r="B58" s="299"/>
      <c r="C58" s="20" t="s">
        <v>121</v>
      </c>
      <c r="D58" s="186">
        <f>D59</f>
        <v>227</v>
      </c>
      <c r="E58" s="185"/>
      <c r="F58" s="145"/>
    </row>
    <row r="59" spans="1:6" ht="14.25" thickBot="1" thickTop="1">
      <c r="A59" s="124">
        <v>43</v>
      </c>
      <c r="B59" s="176"/>
      <c r="C59" s="218" t="s">
        <v>120</v>
      </c>
      <c r="D59" s="217">
        <v>227</v>
      </c>
      <c r="E59" s="120">
        <v>950</v>
      </c>
      <c r="F59" s="119" t="s">
        <v>119</v>
      </c>
    </row>
    <row r="60" spans="1:6" ht="16.5" thickBot="1" thickTop="1">
      <c r="A60" s="304">
        <v>854</v>
      </c>
      <c r="B60" s="305"/>
      <c r="C60" s="216" t="s">
        <v>12</v>
      </c>
      <c r="D60" s="215">
        <f>D61+D62</f>
        <v>171.5</v>
      </c>
      <c r="E60" s="59"/>
      <c r="F60" s="161"/>
    </row>
    <row r="61" spans="1:6" ht="13.5" thickTop="1">
      <c r="A61" s="39">
        <v>44</v>
      </c>
      <c r="B61" s="192"/>
      <c r="C61" s="214" t="s">
        <v>118</v>
      </c>
      <c r="D61" s="213">
        <v>128.5</v>
      </c>
      <c r="E61" s="105"/>
      <c r="F61" s="212" t="s">
        <v>116</v>
      </c>
    </row>
    <row r="62" spans="1:6" ht="13.5" thickBot="1">
      <c r="A62" s="88">
        <v>45</v>
      </c>
      <c r="B62" s="176"/>
      <c r="C62" s="211" t="s">
        <v>117</v>
      </c>
      <c r="D62" s="210">
        <v>43</v>
      </c>
      <c r="E62" s="209"/>
      <c r="F62" s="208" t="s">
        <v>116</v>
      </c>
    </row>
    <row r="63" spans="1:6" s="106" customFormat="1" ht="30" thickBot="1" thickTop="1">
      <c r="A63" s="295">
        <v>900</v>
      </c>
      <c r="B63" s="299"/>
      <c r="C63" s="207" t="s">
        <v>10</v>
      </c>
      <c r="D63" s="68">
        <f>SUM(D64:D76)</f>
        <v>6950</v>
      </c>
      <c r="E63" s="206"/>
      <c r="F63" s="130"/>
    </row>
    <row r="64" spans="1:6" ht="26.25" thickTop="1">
      <c r="A64" s="95">
        <v>46</v>
      </c>
      <c r="B64" s="183"/>
      <c r="C64" s="136" t="s">
        <v>115</v>
      </c>
      <c r="D64" s="92">
        <v>500</v>
      </c>
      <c r="E64" s="92">
        <v>2000</v>
      </c>
      <c r="F64" s="143" t="s">
        <v>114</v>
      </c>
    </row>
    <row r="65" spans="1:6" ht="25.5">
      <c r="A65" s="34">
        <v>47</v>
      </c>
      <c r="B65" s="205"/>
      <c r="C65" s="180" t="s">
        <v>113</v>
      </c>
      <c r="D65" s="31">
        <v>350</v>
      </c>
      <c r="E65" s="31">
        <v>410</v>
      </c>
      <c r="F65" s="140" t="s">
        <v>112</v>
      </c>
    </row>
    <row r="66" spans="1:6" ht="12.75">
      <c r="A66" s="34">
        <v>48</v>
      </c>
      <c r="B66" s="189"/>
      <c r="C66" s="89" t="s">
        <v>111</v>
      </c>
      <c r="D66" s="31">
        <v>50</v>
      </c>
      <c r="E66" s="31">
        <v>1950</v>
      </c>
      <c r="F66" s="140" t="s">
        <v>110</v>
      </c>
    </row>
    <row r="67" spans="1:6" ht="25.5">
      <c r="A67" s="34">
        <v>49</v>
      </c>
      <c r="B67" s="189"/>
      <c r="C67" s="180" t="s">
        <v>109</v>
      </c>
      <c r="D67" s="31">
        <v>50</v>
      </c>
      <c r="E67" s="31">
        <v>1710</v>
      </c>
      <c r="F67" s="140" t="s">
        <v>108</v>
      </c>
    </row>
    <row r="68" spans="1:6" ht="25.5">
      <c r="A68" s="34">
        <v>50</v>
      </c>
      <c r="B68" s="205"/>
      <c r="C68" s="180" t="s">
        <v>107</v>
      </c>
      <c r="D68" s="31">
        <v>100</v>
      </c>
      <c r="E68" s="31"/>
      <c r="F68" s="140" t="s">
        <v>106</v>
      </c>
    </row>
    <row r="69" spans="1:6" ht="12.75">
      <c r="A69" s="34">
        <v>51</v>
      </c>
      <c r="B69" s="205"/>
      <c r="C69" s="89" t="s">
        <v>105</v>
      </c>
      <c r="D69" s="31">
        <v>500</v>
      </c>
      <c r="E69" s="31">
        <v>3082</v>
      </c>
      <c r="F69" s="140" t="s">
        <v>104</v>
      </c>
    </row>
    <row r="70" spans="1:6" ht="38.25">
      <c r="A70" s="34">
        <v>52</v>
      </c>
      <c r="B70" s="205"/>
      <c r="C70" s="180" t="s">
        <v>103</v>
      </c>
      <c r="D70" s="31">
        <v>100</v>
      </c>
      <c r="E70" s="31">
        <v>250</v>
      </c>
      <c r="F70" s="140" t="s">
        <v>102</v>
      </c>
    </row>
    <row r="71" spans="1:6" ht="25.5">
      <c r="A71" s="34">
        <v>53</v>
      </c>
      <c r="B71" s="205"/>
      <c r="C71" s="89" t="s">
        <v>101</v>
      </c>
      <c r="D71" s="31">
        <v>50</v>
      </c>
      <c r="E71" s="31">
        <v>1080</v>
      </c>
      <c r="F71" s="140" t="s">
        <v>100</v>
      </c>
    </row>
    <row r="72" spans="1:6" ht="12.75">
      <c r="A72" s="34">
        <v>54</v>
      </c>
      <c r="B72" s="205"/>
      <c r="C72" s="89" t="s">
        <v>99</v>
      </c>
      <c r="D72" s="31">
        <v>50</v>
      </c>
      <c r="E72" s="31">
        <v>500</v>
      </c>
      <c r="F72" s="132" t="s">
        <v>49</v>
      </c>
    </row>
    <row r="73" spans="1:6" ht="12.75">
      <c r="A73" s="34">
        <v>55</v>
      </c>
      <c r="B73" s="205"/>
      <c r="C73" s="89" t="s">
        <v>98</v>
      </c>
      <c r="D73" s="31">
        <v>1000</v>
      </c>
      <c r="E73" s="31">
        <v>4530</v>
      </c>
      <c r="F73" s="140" t="s">
        <v>37</v>
      </c>
    </row>
    <row r="74" spans="1:6" ht="12.75">
      <c r="A74" s="34">
        <v>56</v>
      </c>
      <c r="B74" s="205"/>
      <c r="C74" s="89" t="s">
        <v>97</v>
      </c>
      <c r="D74" s="31">
        <v>200</v>
      </c>
      <c r="E74" s="31"/>
      <c r="F74" s="140" t="s">
        <v>4</v>
      </c>
    </row>
    <row r="75" spans="1:6" ht="12.75">
      <c r="A75" s="34">
        <v>57</v>
      </c>
      <c r="B75" s="189"/>
      <c r="C75" s="89" t="s">
        <v>96</v>
      </c>
      <c r="D75" s="31">
        <v>1000</v>
      </c>
      <c r="E75" s="31">
        <v>1170</v>
      </c>
      <c r="F75" s="140" t="s">
        <v>4</v>
      </c>
    </row>
    <row r="76" spans="1:6" ht="26.25" thickBot="1">
      <c r="A76" s="88">
        <v>58</v>
      </c>
      <c r="B76" s="176"/>
      <c r="C76" s="178" t="s">
        <v>95</v>
      </c>
      <c r="D76" s="85">
        <v>3000</v>
      </c>
      <c r="E76" s="85">
        <v>10000</v>
      </c>
      <c r="F76" s="84" t="s">
        <v>94</v>
      </c>
    </row>
    <row r="77" spans="1:6" s="106" customFormat="1" ht="30" thickBot="1" thickTop="1">
      <c r="A77" s="295">
        <v>921</v>
      </c>
      <c r="B77" s="299"/>
      <c r="C77" s="131" t="s">
        <v>3</v>
      </c>
      <c r="D77" s="19">
        <f>D78+D79</f>
        <v>6220</v>
      </c>
      <c r="E77" s="185"/>
      <c r="F77" s="145"/>
    </row>
    <row r="78" spans="1:6" ht="13.5" thickTop="1">
      <c r="A78" s="39">
        <v>59</v>
      </c>
      <c r="B78" s="204"/>
      <c r="C78" s="203" t="s">
        <v>93</v>
      </c>
      <c r="D78" s="182">
        <v>6000</v>
      </c>
      <c r="E78" s="36">
        <v>8694.9</v>
      </c>
      <c r="F78" s="143" t="s">
        <v>92</v>
      </c>
    </row>
    <row r="79" spans="1:6" ht="13.5" thickBot="1">
      <c r="A79" s="124">
        <v>60</v>
      </c>
      <c r="B79" s="202"/>
      <c r="C79" s="201" t="s">
        <v>91</v>
      </c>
      <c r="D79" s="199">
        <v>220</v>
      </c>
      <c r="E79" s="198">
        <v>500</v>
      </c>
      <c r="F79" s="132" t="s">
        <v>90</v>
      </c>
    </row>
    <row r="80" spans="1:6" s="106" customFormat="1" ht="16.5" thickBot="1" thickTop="1">
      <c r="A80" s="295">
        <v>926</v>
      </c>
      <c r="B80" s="299"/>
      <c r="C80" s="127" t="s">
        <v>36</v>
      </c>
      <c r="D80" s="19">
        <f>D81</f>
        <v>1000</v>
      </c>
      <c r="E80" s="185"/>
      <c r="F80" s="145"/>
    </row>
    <row r="81" spans="1:6" ht="39.75" thickBot="1" thickTop="1">
      <c r="A81" s="77">
        <v>61</v>
      </c>
      <c r="B81" s="176"/>
      <c r="C81" s="200" t="s">
        <v>89</v>
      </c>
      <c r="D81" s="199">
        <v>1000</v>
      </c>
      <c r="E81" s="198">
        <v>8050</v>
      </c>
      <c r="F81" s="132" t="s">
        <v>88</v>
      </c>
    </row>
    <row r="82" spans="1:6" s="164" customFormat="1" ht="18.75" thickBot="1" thickTop="1">
      <c r="A82" s="307" t="s">
        <v>87</v>
      </c>
      <c r="B82" s="308"/>
      <c r="C82" s="197" t="s">
        <v>86</v>
      </c>
      <c r="D82" s="167">
        <f>D83+D97+D102</f>
        <v>5430</v>
      </c>
      <c r="E82" s="196"/>
      <c r="F82" s="165"/>
    </row>
    <row r="83" spans="1:6" s="106" customFormat="1" ht="16.5" thickBot="1" thickTop="1">
      <c r="A83" s="295">
        <v>600</v>
      </c>
      <c r="B83" s="299"/>
      <c r="C83" s="195" t="s">
        <v>29</v>
      </c>
      <c r="D83" s="194">
        <f>SUM(D84:D96)</f>
        <v>3790</v>
      </c>
      <c r="E83" s="185"/>
      <c r="F83" s="193"/>
    </row>
    <row r="84" spans="1:6" ht="13.5" thickTop="1">
      <c r="A84" s="39">
        <v>62</v>
      </c>
      <c r="B84" s="192"/>
      <c r="C84" s="57" t="s">
        <v>85</v>
      </c>
      <c r="D84" s="36">
        <v>2200</v>
      </c>
      <c r="E84" s="159"/>
      <c r="F84" s="55" t="s">
        <v>84</v>
      </c>
    </row>
    <row r="85" spans="1:6" ht="25.5">
      <c r="A85" s="34">
        <v>63</v>
      </c>
      <c r="B85" s="189"/>
      <c r="C85" s="54" t="s">
        <v>83</v>
      </c>
      <c r="D85" s="31">
        <v>50</v>
      </c>
      <c r="E85" s="158"/>
      <c r="F85" s="140" t="s">
        <v>78</v>
      </c>
    </row>
    <row r="86" spans="1:6" ht="25.5">
      <c r="A86" s="34">
        <v>64</v>
      </c>
      <c r="B86" s="189"/>
      <c r="C86" s="191" t="s">
        <v>82</v>
      </c>
      <c r="D86" s="31">
        <v>500</v>
      </c>
      <c r="E86" s="158"/>
      <c r="F86" s="140" t="s">
        <v>78</v>
      </c>
    </row>
    <row r="87" spans="1:6" ht="25.5">
      <c r="A87" s="34">
        <v>65</v>
      </c>
      <c r="B87" s="189"/>
      <c r="C87" s="191" t="s">
        <v>81</v>
      </c>
      <c r="D87" s="31">
        <v>10</v>
      </c>
      <c r="E87" s="158"/>
      <c r="F87" s="140" t="s">
        <v>78</v>
      </c>
    </row>
    <row r="88" spans="1:6" ht="25.5">
      <c r="A88" s="34">
        <v>66</v>
      </c>
      <c r="B88" s="189"/>
      <c r="C88" s="191" t="s">
        <v>80</v>
      </c>
      <c r="D88" s="31">
        <v>50</v>
      </c>
      <c r="E88" s="158"/>
      <c r="F88" s="140" t="s">
        <v>78</v>
      </c>
    </row>
    <row r="89" spans="1:6" ht="25.5">
      <c r="A89" s="34">
        <v>67</v>
      </c>
      <c r="B89" s="189"/>
      <c r="C89" s="191" t="s">
        <v>79</v>
      </c>
      <c r="D89" s="31">
        <v>20</v>
      </c>
      <c r="E89" s="158"/>
      <c r="F89" s="140" t="s">
        <v>78</v>
      </c>
    </row>
    <row r="90" spans="1:6" ht="12.75">
      <c r="A90" s="34">
        <v>68</v>
      </c>
      <c r="B90" s="189"/>
      <c r="C90" s="191" t="s">
        <v>77</v>
      </c>
      <c r="D90" s="31">
        <v>200</v>
      </c>
      <c r="E90" s="158"/>
      <c r="F90" s="50" t="s">
        <v>76</v>
      </c>
    </row>
    <row r="91" spans="1:6" ht="25.5">
      <c r="A91" s="34">
        <v>69</v>
      </c>
      <c r="B91" s="189"/>
      <c r="C91" s="89" t="s">
        <v>75</v>
      </c>
      <c r="D91" s="31">
        <v>50</v>
      </c>
      <c r="E91" s="158"/>
      <c r="F91" s="140" t="s">
        <v>73</v>
      </c>
    </row>
    <row r="92" spans="1:6" ht="25.5">
      <c r="A92" s="34">
        <v>70</v>
      </c>
      <c r="B92" s="181"/>
      <c r="C92" s="52" t="s">
        <v>74</v>
      </c>
      <c r="D92" s="187">
        <v>10</v>
      </c>
      <c r="E92" s="158"/>
      <c r="F92" s="140" t="s">
        <v>73</v>
      </c>
    </row>
    <row r="93" spans="1:6" ht="25.5">
      <c r="A93" s="34">
        <v>71</v>
      </c>
      <c r="B93" s="181"/>
      <c r="C93" s="190" t="s">
        <v>72</v>
      </c>
      <c r="D93" s="187">
        <v>200</v>
      </c>
      <c r="E93" s="158"/>
      <c r="F93" s="140" t="s">
        <v>71</v>
      </c>
    </row>
    <row r="94" spans="1:6" ht="12.75">
      <c r="A94" s="34">
        <v>72</v>
      </c>
      <c r="B94" s="181"/>
      <c r="C94" s="188" t="s">
        <v>70</v>
      </c>
      <c r="D94" s="187">
        <v>200</v>
      </c>
      <c r="E94" s="158"/>
      <c r="F94" s="140" t="s">
        <v>69</v>
      </c>
    </row>
    <row r="95" spans="1:6" ht="12.75">
      <c r="A95" s="34">
        <v>73</v>
      </c>
      <c r="B95" s="189"/>
      <c r="C95" s="188" t="s">
        <v>68</v>
      </c>
      <c r="D95" s="187">
        <v>200</v>
      </c>
      <c r="E95" s="158"/>
      <c r="F95" s="140" t="s">
        <v>67</v>
      </c>
    </row>
    <row r="96" spans="1:6" ht="26.25" thickBot="1">
      <c r="A96" s="34">
        <v>74</v>
      </c>
      <c r="B96" s="189"/>
      <c r="C96" s="188" t="s">
        <v>66</v>
      </c>
      <c r="D96" s="187">
        <v>100</v>
      </c>
      <c r="E96" s="158"/>
      <c r="F96" s="140" t="s">
        <v>65</v>
      </c>
    </row>
    <row r="97" spans="1:6" s="106" customFormat="1" ht="30" thickBot="1" thickTop="1">
      <c r="A97" s="295">
        <v>900</v>
      </c>
      <c r="B97" s="309"/>
      <c r="C97" s="131" t="s">
        <v>10</v>
      </c>
      <c r="D97" s="186">
        <f>SUM(D98:D101)</f>
        <v>1590</v>
      </c>
      <c r="E97" s="185"/>
      <c r="F97" s="184"/>
    </row>
    <row r="98" spans="1:6" ht="26.25" thickTop="1">
      <c r="A98" s="39">
        <v>75</v>
      </c>
      <c r="B98" s="183"/>
      <c r="C98" s="144" t="s">
        <v>64</v>
      </c>
      <c r="D98" s="182">
        <v>800</v>
      </c>
      <c r="E98" s="159"/>
      <c r="F98" s="143" t="s">
        <v>63</v>
      </c>
    </row>
    <row r="99" spans="1:6" ht="38.25">
      <c r="A99" s="34">
        <v>76</v>
      </c>
      <c r="B99" s="181"/>
      <c r="C99" s="180" t="s">
        <v>62</v>
      </c>
      <c r="D99" s="179">
        <v>640</v>
      </c>
      <c r="E99" s="158"/>
      <c r="F99" s="140" t="s">
        <v>61</v>
      </c>
    </row>
    <row r="100" spans="1:6" ht="12.75">
      <c r="A100" s="34">
        <v>77</v>
      </c>
      <c r="B100" s="176"/>
      <c r="C100" s="178" t="s">
        <v>60</v>
      </c>
      <c r="D100" s="177">
        <v>50</v>
      </c>
      <c r="E100" s="31">
        <v>350</v>
      </c>
      <c r="F100" s="132" t="s">
        <v>37</v>
      </c>
    </row>
    <row r="101" spans="1:6" ht="13.5" thickBot="1">
      <c r="A101" s="124">
        <v>78</v>
      </c>
      <c r="B101" s="176"/>
      <c r="C101" s="175" t="s">
        <v>59</v>
      </c>
      <c r="D101" s="174">
        <v>100</v>
      </c>
      <c r="E101" s="120">
        <v>300</v>
      </c>
      <c r="F101" s="132" t="s">
        <v>37</v>
      </c>
    </row>
    <row r="102" spans="1:6" s="106" customFormat="1" ht="16.5" thickBot="1" thickTop="1">
      <c r="A102" s="295">
        <v>926</v>
      </c>
      <c r="B102" s="299"/>
      <c r="C102" s="173" t="s">
        <v>36</v>
      </c>
      <c r="D102" s="59">
        <f>D103</f>
        <v>50</v>
      </c>
      <c r="E102" s="162"/>
      <c r="F102" s="172"/>
    </row>
    <row r="103" spans="1:6" ht="14.25" thickBot="1" thickTop="1">
      <c r="A103" s="77">
        <v>79</v>
      </c>
      <c r="B103" s="171"/>
      <c r="C103" s="170" t="s">
        <v>58</v>
      </c>
      <c r="D103" s="13">
        <v>50</v>
      </c>
      <c r="E103" s="13">
        <v>1500</v>
      </c>
      <c r="F103" s="169" t="s">
        <v>57</v>
      </c>
    </row>
    <row r="104" spans="1:6" s="164" customFormat="1" ht="36" thickBot="1" thickTop="1">
      <c r="A104" s="307" t="s">
        <v>56</v>
      </c>
      <c r="B104" s="308"/>
      <c r="C104" s="168" t="s">
        <v>55</v>
      </c>
      <c r="D104" s="167">
        <f>D105+D110+D112+D114+D117+D120+D122</f>
        <v>2200</v>
      </c>
      <c r="E104" s="166"/>
      <c r="F104" s="165"/>
    </row>
    <row r="105" spans="1:6" s="106" customFormat="1" ht="16.5" thickBot="1" thickTop="1">
      <c r="A105" s="295">
        <v>600</v>
      </c>
      <c r="B105" s="299"/>
      <c r="C105" s="163" t="s">
        <v>29</v>
      </c>
      <c r="D105" s="19">
        <f>D106+D107+D108+D109</f>
        <v>400</v>
      </c>
      <c r="E105" s="162"/>
      <c r="F105" s="161"/>
    </row>
    <row r="106" spans="1:6" ht="17.25" thickBot="1" thickTop="1">
      <c r="A106" s="39">
        <v>80</v>
      </c>
      <c r="B106" s="160"/>
      <c r="C106" s="96" t="s">
        <v>54</v>
      </c>
      <c r="D106" s="36">
        <v>100</v>
      </c>
      <c r="E106" s="159"/>
      <c r="F106" s="156" t="s">
        <v>51</v>
      </c>
    </row>
    <row r="107" spans="1:6" ht="17.25" thickBot="1" thickTop="1">
      <c r="A107" s="34">
        <v>81</v>
      </c>
      <c r="B107" s="142"/>
      <c r="C107" s="54" t="s">
        <v>53</v>
      </c>
      <c r="D107" s="31">
        <v>100</v>
      </c>
      <c r="E107" s="158"/>
      <c r="F107" s="156" t="s">
        <v>51</v>
      </c>
    </row>
    <row r="108" spans="1:6" ht="16.5" thickTop="1">
      <c r="A108" s="34">
        <v>82</v>
      </c>
      <c r="B108" s="142"/>
      <c r="C108" s="54" t="s">
        <v>52</v>
      </c>
      <c r="D108" s="85">
        <v>100</v>
      </c>
      <c r="E108" s="157"/>
      <c r="F108" s="156" t="s">
        <v>51</v>
      </c>
    </row>
    <row r="109" spans="1:6" ht="12.75">
      <c r="A109" s="34">
        <v>83</v>
      </c>
      <c r="B109" s="155"/>
      <c r="C109" s="154" t="s">
        <v>50</v>
      </c>
      <c r="D109" s="31">
        <v>100</v>
      </c>
      <c r="E109" s="31">
        <v>2710</v>
      </c>
      <c r="F109" s="140" t="s">
        <v>49</v>
      </c>
    </row>
    <row r="110" spans="1:6" s="106" customFormat="1" ht="15.75" thickBot="1">
      <c r="A110" s="302">
        <v>700</v>
      </c>
      <c r="B110" s="306"/>
      <c r="C110" s="42" t="s">
        <v>48</v>
      </c>
      <c r="D110" s="41">
        <f>D111</f>
        <v>100</v>
      </c>
      <c r="E110" s="153"/>
      <c r="F110" s="152"/>
    </row>
    <row r="111" spans="1:6" ht="17.25" thickBot="1" thickTop="1">
      <c r="A111" s="124">
        <v>84</v>
      </c>
      <c r="B111" s="123"/>
      <c r="C111" s="151" t="s">
        <v>47</v>
      </c>
      <c r="D111" s="121">
        <v>100</v>
      </c>
      <c r="F111" s="119" t="s">
        <v>46</v>
      </c>
    </row>
    <row r="112" spans="1:6" s="106" customFormat="1" ht="30" thickBot="1" thickTop="1">
      <c r="A112" s="295">
        <v>754</v>
      </c>
      <c r="B112" s="299"/>
      <c r="C112" s="131" t="s">
        <v>21</v>
      </c>
      <c r="D112" s="19">
        <f>D113</f>
        <v>100</v>
      </c>
      <c r="E112" s="60"/>
      <c r="F112" s="145"/>
    </row>
    <row r="113" spans="1:6" ht="27" thickBot="1" thickTop="1">
      <c r="A113" s="124">
        <v>85</v>
      </c>
      <c r="B113" s="150"/>
      <c r="C113" s="149" t="s">
        <v>45</v>
      </c>
      <c r="D113" s="148">
        <v>100</v>
      </c>
      <c r="E113" s="147"/>
      <c r="F113" s="146" t="s">
        <v>37</v>
      </c>
    </row>
    <row r="114" spans="1:6" s="106" customFormat="1" ht="16.5" thickBot="1" thickTop="1">
      <c r="A114" s="295">
        <v>801</v>
      </c>
      <c r="B114" s="299"/>
      <c r="C114" s="131" t="s">
        <v>19</v>
      </c>
      <c r="D114" s="19">
        <f>D115+D116</f>
        <v>1200</v>
      </c>
      <c r="E114" s="126"/>
      <c r="F114" s="145"/>
    </row>
    <row r="115" spans="1:10" ht="16.5" thickTop="1">
      <c r="A115" s="39">
        <v>86</v>
      </c>
      <c r="B115" s="137"/>
      <c r="C115" s="144" t="s">
        <v>44</v>
      </c>
      <c r="D115" s="92">
        <v>1100</v>
      </c>
      <c r="E115" s="36">
        <v>1550</v>
      </c>
      <c r="F115" s="143" t="s">
        <v>37</v>
      </c>
      <c r="G115" s="1"/>
      <c r="H115" s="1"/>
      <c r="I115" s="1"/>
      <c r="J115" s="1"/>
    </row>
    <row r="116" spans="1:6" ht="15.75">
      <c r="A116" s="34">
        <v>87</v>
      </c>
      <c r="B116" s="142"/>
      <c r="C116" s="54" t="s">
        <v>43</v>
      </c>
      <c r="D116" s="31">
        <v>100</v>
      </c>
      <c r="E116" s="141">
        <v>7000</v>
      </c>
      <c r="F116" s="140" t="s">
        <v>37</v>
      </c>
    </row>
    <row r="117" spans="1:6" s="106" customFormat="1" ht="29.25" thickBot="1">
      <c r="A117" s="302">
        <v>900</v>
      </c>
      <c r="B117" s="306"/>
      <c r="C117" s="42" t="s">
        <v>10</v>
      </c>
      <c r="D117" s="41">
        <f>D118+D119</f>
        <v>200</v>
      </c>
      <c r="E117" s="139"/>
      <c r="F117" s="138"/>
    </row>
    <row r="118" spans="1:6" ht="16.5" thickTop="1">
      <c r="A118" s="39">
        <v>88</v>
      </c>
      <c r="B118" s="137"/>
      <c r="C118" s="136" t="s">
        <v>42</v>
      </c>
      <c r="D118" s="92">
        <v>100</v>
      </c>
      <c r="E118" s="36">
        <v>4800</v>
      </c>
      <c r="F118" s="135" t="s">
        <v>41</v>
      </c>
    </row>
    <row r="119" spans="1:6" ht="26.25" thickBot="1">
      <c r="A119" s="124">
        <v>89</v>
      </c>
      <c r="B119" s="134"/>
      <c r="C119" s="133" t="s">
        <v>40</v>
      </c>
      <c r="D119" s="85">
        <v>100</v>
      </c>
      <c r="E119" s="120">
        <v>8000</v>
      </c>
      <c r="F119" s="132" t="s">
        <v>39</v>
      </c>
    </row>
    <row r="120" spans="1:6" s="106" customFormat="1" ht="30" thickBot="1" thickTop="1">
      <c r="A120" s="295">
        <v>921</v>
      </c>
      <c r="B120" s="299"/>
      <c r="C120" s="131" t="s">
        <v>3</v>
      </c>
      <c r="D120" s="19">
        <f>D121</f>
        <v>100</v>
      </c>
      <c r="E120" s="126"/>
      <c r="F120" s="130"/>
    </row>
    <row r="121" spans="1:6" ht="17.25" thickBot="1" thickTop="1">
      <c r="A121" s="124">
        <v>90</v>
      </c>
      <c r="B121" s="123"/>
      <c r="C121" s="129" t="s">
        <v>38</v>
      </c>
      <c r="D121" s="121">
        <v>100</v>
      </c>
      <c r="E121" s="128">
        <v>28800</v>
      </c>
      <c r="F121" s="119" t="s">
        <v>37</v>
      </c>
    </row>
    <row r="122" spans="1:6" s="106" customFormat="1" ht="16.5" thickBot="1" thickTop="1">
      <c r="A122" s="295">
        <v>926</v>
      </c>
      <c r="B122" s="299"/>
      <c r="C122" s="127" t="s">
        <v>36</v>
      </c>
      <c r="D122" s="19">
        <f>D123</f>
        <v>100</v>
      </c>
      <c r="E122" s="126"/>
      <c r="F122" s="125"/>
    </row>
    <row r="123" spans="1:6" ht="27" thickBot="1" thickTop="1">
      <c r="A123" s="124">
        <v>91</v>
      </c>
      <c r="B123" s="123"/>
      <c r="C123" s="122" t="s">
        <v>35</v>
      </c>
      <c r="D123" s="121">
        <v>100</v>
      </c>
      <c r="E123" s="120">
        <v>28500</v>
      </c>
      <c r="F123" s="119" t="s">
        <v>34</v>
      </c>
    </row>
    <row r="124" spans="1:6" s="115" customFormat="1" ht="18" thickBot="1" thickTop="1">
      <c r="A124" s="114"/>
      <c r="B124" s="118"/>
      <c r="C124" s="112" t="s">
        <v>33</v>
      </c>
      <c r="D124" s="111">
        <f>D7+D82+D104</f>
        <v>59960.7</v>
      </c>
      <c r="E124" s="117"/>
      <c r="F124" s="116"/>
    </row>
    <row r="125" spans="1:6" s="108" customFormat="1" ht="18" thickBot="1" thickTop="1">
      <c r="A125" s="114"/>
      <c r="B125" s="113"/>
      <c r="C125" s="112" t="s">
        <v>32</v>
      </c>
      <c r="D125" s="111">
        <f>D126+D128+D134+D136+D138+D140+D145+D147+D152</f>
        <v>5999.9</v>
      </c>
      <c r="E125" s="110"/>
      <c r="F125" s="109"/>
    </row>
    <row r="126" spans="1:6" s="106" customFormat="1" ht="15.75" thickBot="1" thickTop="1">
      <c r="A126" s="107"/>
      <c r="B126" s="21">
        <v>500</v>
      </c>
      <c r="C126" s="60" t="s">
        <v>31</v>
      </c>
      <c r="D126" s="59">
        <v>25</v>
      </c>
      <c r="E126" s="19"/>
      <c r="F126" s="83"/>
    </row>
    <row r="127" spans="1:6" s="11" customFormat="1" ht="13.5" thickTop="1">
      <c r="A127" s="39">
        <v>1</v>
      </c>
      <c r="B127" s="38"/>
      <c r="C127" s="96" t="s">
        <v>30</v>
      </c>
      <c r="D127" s="105">
        <v>25</v>
      </c>
      <c r="E127" s="36"/>
      <c r="F127" s="104" t="s">
        <v>1</v>
      </c>
    </row>
    <row r="128" spans="1:6" s="11" customFormat="1" ht="16.5" thickBot="1">
      <c r="A128" s="103"/>
      <c r="B128" s="102">
        <v>600</v>
      </c>
      <c r="C128" s="101" t="s">
        <v>29</v>
      </c>
      <c r="D128" s="100">
        <f>SUM(D129:D133)</f>
        <v>2206.2</v>
      </c>
      <c r="E128" s="99"/>
      <c r="F128" s="98"/>
    </row>
    <row r="129" spans="1:6" s="11" customFormat="1" ht="13.5" thickTop="1">
      <c r="A129" s="39">
        <v>2</v>
      </c>
      <c r="B129" s="97"/>
      <c r="C129" s="96" t="s">
        <v>28</v>
      </c>
      <c r="D129" s="36">
        <v>38</v>
      </c>
      <c r="E129" s="36"/>
      <c r="F129" s="35" t="s">
        <v>1</v>
      </c>
    </row>
    <row r="130" spans="1:6" s="11" customFormat="1" ht="12.75">
      <c r="A130" s="95">
        <v>3</v>
      </c>
      <c r="B130" s="94"/>
      <c r="C130" s="93" t="s">
        <v>27</v>
      </c>
      <c r="D130" s="92">
        <v>650</v>
      </c>
      <c r="E130" s="92"/>
      <c r="F130" s="91" t="s">
        <v>1</v>
      </c>
    </row>
    <row r="131" spans="1:6" s="11" customFormat="1" ht="12.75">
      <c r="A131" s="34">
        <v>4</v>
      </c>
      <c r="B131" s="90"/>
      <c r="C131" s="89" t="s">
        <v>26</v>
      </c>
      <c r="D131" s="31">
        <v>700</v>
      </c>
      <c r="E131" s="31"/>
      <c r="F131" s="29" t="s">
        <v>1</v>
      </c>
    </row>
    <row r="132" spans="1:6" s="11" customFormat="1" ht="12.75">
      <c r="A132" s="34">
        <v>5</v>
      </c>
      <c r="B132" s="90"/>
      <c r="C132" s="89" t="s">
        <v>25</v>
      </c>
      <c r="D132" s="31">
        <v>490</v>
      </c>
      <c r="E132" s="31"/>
      <c r="F132" s="29" t="s">
        <v>1</v>
      </c>
    </row>
    <row r="133" spans="1:6" s="11" customFormat="1" ht="13.5" thickBot="1">
      <c r="A133" s="88">
        <v>6</v>
      </c>
      <c r="B133" s="87"/>
      <c r="C133" s="86" t="s">
        <v>24</v>
      </c>
      <c r="D133" s="85">
        <v>328.2</v>
      </c>
      <c r="E133" s="85"/>
      <c r="F133" s="84" t="s">
        <v>1</v>
      </c>
    </row>
    <row r="134" spans="1:6" s="17" customFormat="1" ht="15.75" thickBot="1" thickTop="1">
      <c r="A134" s="22"/>
      <c r="B134" s="21">
        <v>750</v>
      </c>
      <c r="C134" s="60" t="s">
        <v>23</v>
      </c>
      <c r="D134" s="59">
        <v>455</v>
      </c>
      <c r="E134" s="19"/>
      <c r="F134" s="83"/>
    </row>
    <row r="135" spans="1:6" s="11" customFormat="1" ht="52.5" thickBot="1" thickTop="1">
      <c r="A135" s="39">
        <v>7</v>
      </c>
      <c r="B135" s="38"/>
      <c r="C135" s="82" t="s">
        <v>22</v>
      </c>
      <c r="D135" s="81">
        <v>455</v>
      </c>
      <c r="E135" s="56"/>
      <c r="F135" s="61" t="s">
        <v>4</v>
      </c>
    </row>
    <row r="136" spans="1:6" s="17" customFormat="1" ht="30" thickBot="1" thickTop="1">
      <c r="A136" s="71"/>
      <c r="B136" s="70">
        <v>754</v>
      </c>
      <c r="C136" s="69" t="s">
        <v>21</v>
      </c>
      <c r="D136" s="80">
        <f>D137</f>
        <v>30</v>
      </c>
      <c r="E136" s="79"/>
      <c r="F136" s="78"/>
    </row>
    <row r="137" spans="1:6" s="11" customFormat="1" ht="27" thickBot="1" thickTop="1">
      <c r="A137" s="77">
        <v>8</v>
      </c>
      <c r="B137" s="76"/>
      <c r="C137" s="75" t="s">
        <v>20</v>
      </c>
      <c r="D137" s="74">
        <v>30</v>
      </c>
      <c r="E137" s="73"/>
      <c r="F137" s="72" t="s">
        <v>1</v>
      </c>
    </row>
    <row r="138" spans="1:6" s="17" customFormat="1" ht="15.75" thickBot="1" thickTop="1">
      <c r="A138" s="71"/>
      <c r="B138" s="70">
        <v>801</v>
      </c>
      <c r="C138" s="69" t="s">
        <v>19</v>
      </c>
      <c r="D138" s="68">
        <f>D139</f>
        <v>491.8</v>
      </c>
      <c r="E138" s="67"/>
      <c r="F138" s="66"/>
    </row>
    <row r="139" spans="1:6" s="11" customFormat="1" ht="14.25" thickBot="1" thickTop="1">
      <c r="A139" s="16">
        <v>9</v>
      </c>
      <c r="B139" s="65"/>
      <c r="C139" s="64" t="s">
        <v>18</v>
      </c>
      <c r="D139" s="63">
        <v>491.8</v>
      </c>
      <c r="E139" s="62"/>
      <c r="F139" s="61" t="s">
        <v>4</v>
      </c>
    </row>
    <row r="140" spans="1:6" s="17" customFormat="1" ht="15.75" thickBot="1" thickTop="1">
      <c r="A140" s="22"/>
      <c r="B140" s="21">
        <v>852</v>
      </c>
      <c r="C140" s="60" t="s">
        <v>17</v>
      </c>
      <c r="D140" s="59">
        <v>136.5</v>
      </c>
      <c r="E140" s="19"/>
      <c r="F140" s="18"/>
    </row>
    <row r="141" spans="1:6" s="11" customFormat="1" ht="13.5" thickTop="1">
      <c r="A141" s="39">
        <v>10</v>
      </c>
      <c r="B141" s="58"/>
      <c r="C141" s="57" t="s">
        <v>16</v>
      </c>
      <c r="D141" s="56">
        <v>62.5</v>
      </c>
      <c r="E141" s="56"/>
      <c r="F141" s="55" t="s">
        <v>4</v>
      </c>
    </row>
    <row r="142" spans="1:6" s="11" customFormat="1" ht="12.75">
      <c r="A142" s="34">
        <v>11</v>
      </c>
      <c r="B142" s="53"/>
      <c r="C142" s="54" t="s">
        <v>15</v>
      </c>
      <c r="D142" s="51"/>
      <c r="E142" s="51"/>
      <c r="F142" s="50" t="s">
        <v>4</v>
      </c>
    </row>
    <row r="143" spans="1:6" s="11" customFormat="1" ht="12.75">
      <c r="A143" s="34">
        <v>12</v>
      </c>
      <c r="B143" s="53"/>
      <c r="C143" s="54" t="s">
        <v>14</v>
      </c>
      <c r="D143" s="51">
        <v>70</v>
      </c>
      <c r="E143" s="51"/>
      <c r="F143" s="50" t="s">
        <v>4</v>
      </c>
    </row>
    <row r="144" spans="1:6" s="11" customFormat="1" ht="25.5">
      <c r="A144" s="34">
        <v>13</v>
      </c>
      <c r="B144" s="53"/>
      <c r="C144" s="52" t="s">
        <v>13</v>
      </c>
      <c r="D144" s="51"/>
      <c r="E144" s="51"/>
      <c r="F144" s="50" t="s">
        <v>4</v>
      </c>
    </row>
    <row r="145" spans="1:6" s="17" customFormat="1" ht="15" thickBot="1">
      <c r="A145" s="49"/>
      <c r="B145" s="48">
        <v>854</v>
      </c>
      <c r="C145" s="47" t="s">
        <v>12</v>
      </c>
      <c r="D145" s="46">
        <f>D146</f>
        <v>33.5</v>
      </c>
      <c r="E145" s="41"/>
      <c r="F145" s="40"/>
    </row>
    <row r="146" spans="1:6" s="11" customFormat="1" ht="14.25" thickBot="1" thickTop="1">
      <c r="A146" s="16">
        <v>14</v>
      </c>
      <c r="B146" s="45"/>
      <c r="C146" s="44" t="s">
        <v>11</v>
      </c>
      <c r="D146" s="43">
        <v>33.5</v>
      </c>
      <c r="E146" s="43"/>
      <c r="F146" s="23" t="s">
        <v>4</v>
      </c>
    </row>
    <row r="147" spans="1:6" s="17" customFormat="1" ht="30" thickBot="1" thickTop="1">
      <c r="A147" s="22"/>
      <c r="B147" s="21">
        <v>900</v>
      </c>
      <c r="C147" s="42" t="s">
        <v>10</v>
      </c>
      <c r="D147" s="41">
        <v>2011.9</v>
      </c>
      <c r="E147" s="41"/>
      <c r="F147" s="40"/>
    </row>
    <row r="148" spans="1:6" s="11" customFormat="1" ht="13.5" thickTop="1">
      <c r="A148" s="39">
        <v>15</v>
      </c>
      <c r="B148" s="38"/>
      <c r="C148" s="37" t="s">
        <v>9</v>
      </c>
      <c r="D148" s="36">
        <v>150</v>
      </c>
      <c r="E148" s="36"/>
      <c r="F148" s="35" t="s">
        <v>8</v>
      </c>
    </row>
    <row r="149" spans="1:6" s="11" customFormat="1" ht="12.75">
      <c r="A149" s="34">
        <v>16</v>
      </c>
      <c r="B149" s="33"/>
      <c r="C149" s="32" t="s">
        <v>7</v>
      </c>
      <c r="D149" s="31">
        <v>60</v>
      </c>
      <c r="E149" s="31"/>
      <c r="F149" s="29" t="s">
        <v>1</v>
      </c>
    </row>
    <row r="150" spans="1:6" s="11" customFormat="1" ht="15.75">
      <c r="A150" s="34">
        <v>17</v>
      </c>
      <c r="B150" s="33"/>
      <c r="C150" s="32" t="s">
        <v>6</v>
      </c>
      <c r="D150" s="31">
        <v>1230</v>
      </c>
      <c r="E150" s="30"/>
      <c r="F150" s="29" t="s">
        <v>4</v>
      </c>
    </row>
    <row r="151" spans="1:6" s="11" customFormat="1" ht="16.5" thickBot="1">
      <c r="A151" s="28">
        <v>18</v>
      </c>
      <c r="B151" s="27"/>
      <c r="C151" s="26" t="s">
        <v>5</v>
      </c>
      <c r="D151" s="25">
        <v>571.9</v>
      </c>
      <c r="E151" s="24"/>
      <c r="F151" s="23" t="s">
        <v>4</v>
      </c>
    </row>
    <row r="152" spans="1:6" s="17" customFormat="1" ht="30" thickBot="1" thickTop="1">
      <c r="A152" s="22"/>
      <c r="B152" s="21">
        <v>921</v>
      </c>
      <c r="C152" s="20" t="s">
        <v>3</v>
      </c>
      <c r="D152" s="19">
        <v>610</v>
      </c>
      <c r="E152" s="19"/>
      <c r="F152" s="18"/>
    </row>
    <row r="153" spans="1:6" s="11" customFormat="1" ht="27" thickBot="1" thickTop="1">
      <c r="A153" s="16">
        <v>19</v>
      </c>
      <c r="B153" s="15"/>
      <c r="C153" s="14" t="s">
        <v>2</v>
      </c>
      <c r="D153" s="13">
        <v>610</v>
      </c>
      <c r="E153" s="13"/>
      <c r="F153" s="12" t="s">
        <v>1</v>
      </c>
    </row>
    <row r="154" spans="1:6" s="4" customFormat="1" ht="21" thickBot="1" thickTop="1">
      <c r="A154" s="10" t="s">
        <v>0</v>
      </c>
      <c r="B154" s="9"/>
      <c r="C154" s="8"/>
      <c r="D154" s="7">
        <f>D124+D125</f>
        <v>65960.59999999999</v>
      </c>
      <c r="E154" s="6"/>
      <c r="F154" s="5"/>
    </row>
    <row r="155" ht="13.5" thickTop="1"/>
    <row r="156" spans="1:5" ht="13.5" customHeight="1">
      <c r="A156" s="286" t="s">
        <v>200</v>
      </c>
      <c r="B156" s="2"/>
      <c r="C156" s="287"/>
      <c r="E156" s="1"/>
    </row>
    <row r="157" spans="1:5" ht="12.75" customHeight="1">
      <c r="A157" s="286" t="s">
        <v>201</v>
      </c>
      <c r="B157" s="288"/>
      <c r="C157" s="287"/>
      <c r="E157" s="1"/>
    </row>
    <row r="158" spans="1:6" s="292" customFormat="1" ht="12.75" customHeight="1">
      <c r="A158" s="286" t="s">
        <v>202</v>
      </c>
      <c r="B158" s="289"/>
      <c r="C158" s="290"/>
      <c r="D158" s="291"/>
      <c r="E158" s="291"/>
      <c r="F158" s="291"/>
    </row>
  </sheetData>
  <mergeCells count="27">
    <mergeCell ref="A82:B82"/>
    <mergeCell ref="A104:B104"/>
    <mergeCell ref="A120:B120"/>
    <mergeCell ref="A112:B112"/>
    <mergeCell ref="A97:B97"/>
    <mergeCell ref="A47:B47"/>
    <mergeCell ref="A122:B122"/>
    <mergeCell ref="A110:B110"/>
    <mergeCell ref="A114:B114"/>
    <mergeCell ref="A117:B117"/>
    <mergeCell ref="A102:B102"/>
    <mergeCell ref="A105:B105"/>
    <mergeCell ref="A80:B80"/>
    <mergeCell ref="A83:B83"/>
    <mergeCell ref="A49:B49"/>
    <mergeCell ref="A56:B56"/>
    <mergeCell ref="A63:B63"/>
    <mergeCell ref="A77:B77"/>
    <mergeCell ref="A52:B52"/>
    <mergeCell ref="A54:B54"/>
    <mergeCell ref="A58:B58"/>
    <mergeCell ref="A60:B60"/>
    <mergeCell ref="C3:F3"/>
    <mergeCell ref="A41:B41"/>
    <mergeCell ref="A8:B8"/>
    <mergeCell ref="A45:B45"/>
    <mergeCell ref="A7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2007-12-21T13:12:25Z</dcterms:created>
  <dcterms:modified xsi:type="dcterms:W3CDTF">2007-12-21T13:14:52Z</dcterms:modified>
  <cp:category/>
  <cp:version/>
  <cp:contentType/>
  <cp:contentStatus/>
</cp:coreProperties>
</file>