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1790" windowHeight="6270" tabRatio="601" activeTab="0"/>
  </bookViews>
  <sheets>
    <sheet name="Tabela I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<sst xmlns="http://schemas.openxmlformats.org/spreadsheetml/2006/main" count="50" uniqueCount="37">
  <si>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w tys.zł.</t>
  </si>
  <si>
    <t>Kredyty i pożyczki</t>
  </si>
  <si>
    <t>*</t>
  </si>
  <si>
    <t>I.</t>
  </si>
  <si>
    <t>z tego :</t>
  </si>
  <si>
    <t>II.</t>
  </si>
  <si>
    <t>III.</t>
  </si>
  <si>
    <t>TABELA  I</t>
  </si>
  <si>
    <t>Lp.</t>
  </si>
  <si>
    <t>Treść</t>
  </si>
  <si>
    <t>DOCHODY OGÓŁEM</t>
  </si>
  <si>
    <t>z tego:</t>
  </si>
  <si>
    <t>1.</t>
  </si>
  <si>
    <t>2.</t>
  </si>
  <si>
    <t>3.</t>
  </si>
  <si>
    <t>WYDATKI OGÓŁEM</t>
  </si>
  <si>
    <t>Deficyt budżetowy</t>
  </si>
  <si>
    <t>Przychody z tytułu innych rozliczeń krajowych</t>
  </si>
  <si>
    <t xml:space="preserve">Dochody na zadania własne gminy i powiatu </t>
  </si>
  <si>
    <t>Wydatki na realizację zadań własnych gminy i powiatu</t>
  </si>
  <si>
    <t>w tym:</t>
  </si>
  <si>
    <t>Dotacje na zadania zlecone gminie i powiatowi z zakresu administracji rządowej</t>
  </si>
  <si>
    <t>Wydatki na realizację zadań zleconych gminie i powiatowi z zakresu administracji rządowej</t>
  </si>
  <si>
    <t>wydatki na zadania realizowane przez gminę i powiat na podstawie porozumień z j.s.t.</t>
  </si>
  <si>
    <t>dotacje na zadania  realizowane przez gminę i powiat na podstawie porozumień z j.s.t.</t>
  </si>
  <si>
    <t>Dynamika          %                                        5 : 3</t>
  </si>
  <si>
    <t>Dynamika      %                                                          5 : 4</t>
  </si>
  <si>
    <t>Spłata kredytu i pożyczek</t>
  </si>
  <si>
    <r>
      <t xml:space="preserve">SYNTETYCZNE   ZESTAWIENIE   BUDŻETU                                                                                </t>
    </r>
    <r>
      <rPr>
        <b/>
        <sz val="16"/>
        <rFont val="Times New Roman CE"/>
        <family val="1"/>
      </rPr>
      <t>2008</t>
    </r>
    <r>
      <rPr>
        <b/>
        <sz val="14"/>
        <rFont val="Times New Roman CE"/>
        <family val="0"/>
      </rPr>
      <t xml:space="preserve">  </t>
    </r>
    <r>
      <rPr>
        <b/>
        <sz val="12"/>
        <rFont val="Times New Roman CE"/>
        <family val="1"/>
      </rPr>
      <t xml:space="preserve">W   PORÓWNANIU  Z   </t>
    </r>
    <r>
      <rPr>
        <b/>
        <sz val="14"/>
        <rFont val="Times New Roman CE"/>
        <family val="0"/>
      </rPr>
      <t xml:space="preserve"> 2007   ROKIEM</t>
    </r>
  </si>
  <si>
    <t>Plan wg uchwały z dnia 15.02.2007 r.</t>
  </si>
  <si>
    <t>Dotacje na zadania  realizowane przez gminę i powiat na podstawie porozumień z organami administracji rządowej</t>
  </si>
  <si>
    <t>Przewidywane wykonanie w 2007 roku</t>
  </si>
  <si>
    <t>BUDŻET      2008 r.</t>
  </si>
  <si>
    <t>Wydatki na zadania realizowane przez gminę i powiat na podstawie porozumień z organami administracji rządowej</t>
  </si>
  <si>
    <t>Autor dokumentu: Małgorzata Liwak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</si>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</sst>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"/>
    <numFmt numFmtId="168" formatCode="#,##0_ ;\-#,##0\ "/>
    <numFmt numFmtId="169" formatCode="0_ ;\-0\ 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0"/>
    </font>
    <font>
      <sz val="14"/>
      <name val="Times New Roman CE"/>
      <family val="0"/>
    </font>
    <font>
      <b/>
      <sz val="8"/>
      <name val="Times New Roman CE"/>
      <family val="0"/>
    </font>
    <font>
      <b/>
      <sz val="16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0" xfId="0" applyNumberFormat="1" applyFont="1" applyFill="1" applyBorder="1" applyAlignment="1" applyProtection="1">
      <alignment horizontal="centerContinuous" wrapText="1"/>
      <protection/>
    </xf>
    <xf numFmtId="1" fontId="11" fillId="0" borderId="0" xfId="0" applyNumberFormat="1" applyFont="1" applyFill="1" applyBorder="1" applyAlignment="1" applyProtection="1">
      <alignment horizontal="centerContinuous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164" fontId="4" fillId="0" borderId="7" xfId="0" applyNumberFormat="1" applyFont="1" applyFill="1" applyBorder="1" applyAlignment="1" applyProtection="1">
      <alignment horizontal="right" vertical="center"/>
      <protection/>
    </xf>
    <xf numFmtId="164" fontId="4" fillId="0" borderId="7" xfId="0" applyNumberFormat="1" applyFont="1" applyFill="1" applyBorder="1" applyAlignment="1" applyProtection="1">
      <alignment vertical="center"/>
      <protection/>
    </xf>
    <xf numFmtId="167" fontId="4" fillId="0" borderId="7" xfId="0" applyNumberFormat="1" applyFont="1" applyFill="1" applyBorder="1" applyAlignment="1" applyProtection="1">
      <alignment vertical="center"/>
      <protection/>
    </xf>
    <xf numFmtId="167" fontId="4" fillId="0" borderId="8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/>
      <protection/>
    </xf>
    <xf numFmtId="167" fontId="8" fillId="0" borderId="10" xfId="0" applyNumberFormat="1" applyFont="1" applyFill="1" applyBorder="1" applyAlignment="1" applyProtection="1">
      <alignment vertical="center"/>
      <protection/>
    </xf>
    <xf numFmtId="167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67" fontId="8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vertical="center"/>
      <protection/>
    </xf>
    <xf numFmtId="167" fontId="8" fillId="0" borderId="14" xfId="0" applyNumberFormat="1" applyFont="1" applyFill="1" applyBorder="1" applyAlignment="1" applyProtection="1">
      <alignment horizontal="center" vertical="center"/>
      <protection/>
    </xf>
    <xf numFmtId="167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vertical="center"/>
      <protection/>
    </xf>
    <xf numFmtId="167" fontId="14" fillId="0" borderId="10" xfId="0" applyNumberFormat="1" applyFont="1" applyFill="1" applyBorder="1" applyAlignment="1" applyProtection="1">
      <alignment horizontal="center" vertical="center"/>
      <protection/>
    </xf>
    <xf numFmtId="167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vertical="center"/>
      <protection/>
    </xf>
    <xf numFmtId="167" fontId="14" fillId="0" borderId="17" xfId="0" applyNumberFormat="1" applyFont="1" applyFill="1" applyBorder="1" applyAlignment="1" applyProtection="1">
      <alignment horizontal="center" vertical="center"/>
      <protection/>
    </xf>
    <xf numFmtId="167" fontId="14" fillId="0" borderId="18" xfId="0" applyNumberFormat="1" applyFont="1" applyFill="1" applyBorder="1" applyAlignment="1" applyProtection="1">
      <alignment horizontal="center" vertical="center"/>
      <protection/>
    </xf>
    <xf numFmtId="167" fontId="14" fillId="0" borderId="10" xfId="0" applyNumberFormat="1" applyFont="1" applyFill="1" applyBorder="1" applyAlignment="1" applyProtection="1">
      <alignment horizontal="center"/>
      <protection/>
    </xf>
    <xf numFmtId="167" fontId="14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/>
      <protection/>
    </xf>
    <xf numFmtId="167" fontId="8" fillId="0" borderId="10" xfId="0" applyNumberFormat="1" applyFont="1" applyFill="1" applyBorder="1" applyAlignment="1" applyProtection="1">
      <alignment vertical="center"/>
      <protection/>
    </xf>
    <xf numFmtId="167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64" fontId="15" fillId="0" borderId="10" xfId="0" applyNumberFormat="1" applyFont="1" applyFill="1" applyBorder="1" applyAlignment="1" applyProtection="1">
      <alignment vertical="center"/>
      <protection/>
    </xf>
    <xf numFmtId="167" fontId="15" fillId="0" borderId="10" xfId="0" applyNumberFormat="1" applyFont="1" applyFill="1" applyBorder="1" applyAlignment="1" applyProtection="1">
      <alignment vertical="center"/>
      <protection/>
    </xf>
    <xf numFmtId="167" fontId="15" fillId="0" borderId="11" xfId="0" applyNumberFormat="1" applyFont="1" applyFill="1" applyBorder="1" applyAlignment="1" applyProtection="1">
      <alignment vertical="center"/>
      <protection/>
    </xf>
    <xf numFmtId="167" fontId="16" fillId="0" borderId="10" xfId="0" applyNumberFormat="1" applyFont="1" applyFill="1" applyBorder="1" applyAlignment="1" applyProtection="1">
      <alignment vertical="center"/>
      <protection/>
    </xf>
    <xf numFmtId="167" fontId="16" fillId="0" borderId="11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7" fontId="5" fillId="0" borderId="10" xfId="0" applyNumberFormat="1" applyFont="1" applyFill="1" applyBorder="1" applyAlignment="1" applyProtection="1">
      <alignment vertical="center"/>
      <protection/>
    </xf>
    <xf numFmtId="167" fontId="5" fillId="0" borderId="11" xfId="0" applyNumberFormat="1" applyFont="1" applyFill="1" applyBorder="1" applyAlignment="1" applyProtection="1">
      <alignment vertical="center"/>
      <protection/>
    </xf>
    <xf numFmtId="167" fontId="15" fillId="0" borderId="10" xfId="0" applyNumberFormat="1" applyFont="1" applyFill="1" applyBorder="1" applyAlignment="1" applyProtection="1">
      <alignment/>
      <protection/>
    </xf>
    <xf numFmtId="167" fontId="15" fillId="0" borderId="11" xfId="0" applyNumberFormat="1" applyFont="1" applyFill="1" applyBorder="1" applyAlignment="1" applyProtection="1">
      <alignment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67" fontId="18" fillId="0" borderId="10" xfId="0" applyNumberFormat="1" applyFont="1" applyFill="1" applyBorder="1" applyAlignment="1" applyProtection="1">
      <alignment vertical="center"/>
      <protection/>
    </xf>
    <xf numFmtId="167" fontId="18" fillId="0" borderId="11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IV28"/>
  <sheetViews>
    <sheetView tabSelected="1" workbookViewId="0" topLeftCell="A1">
      <pane ySplit="5" topLeftCell="BM21" activePane="bottomLeft" state="frozen"/>
      <selection pane="topLeft" activeCell="A1" sqref="A1"/>
      <selection pane="bottomLeft" activeCell="A26" sqref="A26:A28"/>
    </sheetView>
  </sheetViews>
  <sheetFormatPr defaultColWidth="9.00390625" defaultRowHeight="12.75"/>
  <cols>
    <col min="1" max="1" width="4.00390625" style="2" customWidth="1"/>
    <col min="2" max="2" width="34.125" style="2" customWidth="1"/>
    <col min="3" max="3" width="13.25390625" style="2" customWidth="1"/>
    <col min="4" max="4" width="12.875" style="2" customWidth="1"/>
    <col min="5" max="5" width="12.375" style="2" customWidth="1"/>
    <col min="6" max="6" width="8.625" style="2" customWidth="1"/>
    <col min="7" max="7" width="8.00390625" style="2" customWidth="1"/>
    <col min="8" max="16384" width="17.00390625" style="2" customWidth="1"/>
  </cols>
  <sheetData>
    <row r="1" spans="6:7" ht="15.75">
      <c r="F1" s="57" t="s">
        <v>7</v>
      </c>
      <c r="G1" s="36"/>
    </row>
    <row r="2" spans="1:7" s="7" customFormat="1" ht="38.25" customHeight="1">
      <c r="A2" s="3" t="s">
        <v>28</v>
      </c>
      <c r="B2" s="3"/>
      <c r="C2" s="4"/>
      <c r="D2" s="4"/>
      <c r="E2" s="5"/>
      <c r="F2" s="5"/>
      <c r="G2" s="6"/>
    </row>
    <row r="3" spans="6:7" ht="16.5" thickBot="1">
      <c r="F3" s="8"/>
      <c r="G3" s="9" t="s">
        <v>0</v>
      </c>
    </row>
    <row r="4" spans="1:7" ht="39.75" customHeight="1">
      <c r="A4" s="10" t="s">
        <v>8</v>
      </c>
      <c r="B4" s="11" t="s">
        <v>9</v>
      </c>
      <c r="C4" s="12" t="s">
        <v>29</v>
      </c>
      <c r="D4" s="12" t="s">
        <v>31</v>
      </c>
      <c r="E4" s="12" t="s">
        <v>32</v>
      </c>
      <c r="F4" s="84" t="s">
        <v>25</v>
      </c>
      <c r="G4" s="85" t="s">
        <v>26</v>
      </c>
    </row>
    <row r="5" spans="1:256" s="16" customFormat="1" ht="9.75" customHeight="1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7" ht="19.5" customHeight="1" thickBot="1" thickTop="1">
      <c r="A6" s="17" t="s">
        <v>3</v>
      </c>
      <c r="B6" s="18" t="s">
        <v>10</v>
      </c>
      <c r="C6" s="19">
        <f>C8+C11+C12</f>
        <v>289055.19999999995</v>
      </c>
      <c r="D6" s="19">
        <f>D8+D11+D12</f>
        <v>308843.8</v>
      </c>
      <c r="E6" s="20">
        <f>E8+E11+E12</f>
        <v>291951.29999999993</v>
      </c>
      <c r="F6" s="21">
        <f>(E6/C6)*100</f>
        <v>101.00191935657963</v>
      </c>
      <c r="G6" s="22">
        <f>(E6/D6)*100</f>
        <v>94.53040663273795</v>
      </c>
    </row>
    <row r="7" spans="1:7" s="69" customFormat="1" ht="12.75" thickTop="1">
      <c r="A7" s="64"/>
      <c r="B7" s="65" t="s">
        <v>11</v>
      </c>
      <c r="C7" s="66"/>
      <c r="D7" s="66"/>
      <c r="E7" s="66"/>
      <c r="F7" s="67"/>
      <c r="G7" s="68"/>
    </row>
    <row r="8" spans="1:7" ht="31.5">
      <c r="A8" s="23" t="s">
        <v>12</v>
      </c>
      <c r="B8" s="24" t="s">
        <v>18</v>
      </c>
      <c r="C8" s="25">
        <f>257168.3-23.6</f>
        <v>257144.69999999998</v>
      </c>
      <c r="D8" s="25">
        <f>194913.2+80640.9-44.6-2787.7</f>
        <v>272721.8</v>
      </c>
      <c r="E8" s="25">
        <f>263389.1+0.1</f>
        <v>263389.19999999995</v>
      </c>
      <c r="F8" s="26">
        <f aca="true" t="shared" si="0" ref="F8:F13">(E8/C8)*100</f>
        <v>102.4283992631386</v>
      </c>
      <c r="G8" s="27">
        <f>(E8/D8)*100</f>
        <v>96.57797799809181</v>
      </c>
    </row>
    <row r="9" spans="1:7" s="69" customFormat="1" ht="12">
      <c r="A9" s="64"/>
      <c r="B9" s="65" t="s">
        <v>20</v>
      </c>
      <c r="C9" s="70"/>
      <c r="D9" s="70"/>
      <c r="E9" s="70"/>
      <c r="F9" s="71"/>
      <c r="G9" s="72"/>
    </row>
    <row r="10" spans="1:7" s="40" customFormat="1" ht="48" customHeight="1">
      <c r="A10" s="38"/>
      <c r="B10" s="39" t="s">
        <v>24</v>
      </c>
      <c r="C10" s="75">
        <v>488</v>
      </c>
      <c r="D10" s="75">
        <f>28.8+508.6</f>
        <v>537.4</v>
      </c>
      <c r="E10" s="75">
        <v>197</v>
      </c>
      <c r="F10" s="76">
        <f t="shared" si="0"/>
        <v>40.36885245901639</v>
      </c>
      <c r="G10" s="77">
        <f>(E10/D10)*100</f>
        <v>36.65798288053592</v>
      </c>
    </row>
    <row r="11" spans="1:7" s="63" customFormat="1" ht="51.75" customHeight="1">
      <c r="A11" s="58" t="s">
        <v>13</v>
      </c>
      <c r="B11" s="59" t="s">
        <v>21</v>
      </c>
      <c r="C11" s="60">
        <v>31886.9</v>
      </c>
      <c r="D11" s="60">
        <v>33289.7</v>
      </c>
      <c r="E11" s="60">
        <v>28537.5</v>
      </c>
      <c r="F11" s="61">
        <f t="shared" si="0"/>
        <v>89.49599992473398</v>
      </c>
      <c r="G11" s="62">
        <f>(E11/D11)*100</f>
        <v>85.72471365016808</v>
      </c>
    </row>
    <row r="12" spans="1:7" s="63" customFormat="1" ht="69.75" customHeight="1" thickBot="1">
      <c r="A12" s="58" t="s">
        <v>14</v>
      </c>
      <c r="B12" s="59" t="s">
        <v>30</v>
      </c>
      <c r="C12" s="60">
        <v>23.6</v>
      </c>
      <c r="D12" s="60">
        <f>44.6+2787.7</f>
        <v>2832.2999999999997</v>
      </c>
      <c r="E12" s="60">
        <v>24.6</v>
      </c>
      <c r="F12" s="61">
        <f>(E12/C12)*100</f>
        <v>104.2372881355932</v>
      </c>
      <c r="G12" s="62">
        <f>(E12/D12)*100</f>
        <v>0.8685520601631185</v>
      </c>
    </row>
    <row r="13" spans="1:7" ht="20.25" customHeight="1" thickBot="1" thickTop="1">
      <c r="A13" s="17" t="s">
        <v>5</v>
      </c>
      <c r="B13" s="18" t="s">
        <v>15</v>
      </c>
      <c r="C13" s="20">
        <f>C15+C18+C19</f>
        <v>309409.80000000005</v>
      </c>
      <c r="D13" s="20">
        <f>D15+D18+D19</f>
        <v>334926.5</v>
      </c>
      <c r="E13" s="20">
        <f>E15+E18+E19</f>
        <v>329931.29999999993</v>
      </c>
      <c r="F13" s="21">
        <f t="shared" si="0"/>
        <v>106.63246606927119</v>
      </c>
      <c r="G13" s="22">
        <f>(E13/D13)*100</f>
        <v>98.50856829782055</v>
      </c>
    </row>
    <row r="14" spans="1:7" s="69" customFormat="1" ht="12.75" thickTop="1">
      <c r="A14" s="64"/>
      <c r="B14" s="65" t="s">
        <v>4</v>
      </c>
      <c r="C14" s="66"/>
      <c r="D14" s="66"/>
      <c r="E14" s="66"/>
      <c r="F14" s="78"/>
      <c r="G14" s="79"/>
    </row>
    <row r="15" spans="1:7" ht="31.5">
      <c r="A15" s="23" t="s">
        <v>12</v>
      </c>
      <c r="B15" s="24" t="s">
        <v>19</v>
      </c>
      <c r="C15" s="25">
        <f>277522.9-23.6</f>
        <v>277499.30000000005</v>
      </c>
      <c r="D15" s="25">
        <f>204991.5+96645.3-44.6-2787.7</f>
        <v>298804.5</v>
      </c>
      <c r="E15" s="25">
        <f>300569.1+0.1+800</f>
        <v>301369.19999999995</v>
      </c>
      <c r="F15" s="26">
        <f>(E15/C15)*100</f>
        <v>108.60178746396834</v>
      </c>
      <c r="G15" s="27">
        <f>(E15/D15)*100</f>
        <v>100.85832040682116</v>
      </c>
    </row>
    <row r="16" spans="1:7" s="82" customFormat="1" ht="12">
      <c r="A16" s="80"/>
      <c r="B16" s="65" t="s">
        <v>20</v>
      </c>
      <c r="C16" s="81"/>
      <c r="D16" s="81"/>
      <c r="E16" s="81"/>
      <c r="F16" s="73"/>
      <c r="G16" s="74"/>
    </row>
    <row r="17" spans="1:7" s="40" customFormat="1" ht="48" customHeight="1">
      <c r="A17" s="38"/>
      <c r="B17" s="39" t="s">
        <v>23</v>
      </c>
      <c r="C17" s="75">
        <v>2317.3</v>
      </c>
      <c r="D17" s="75">
        <f>100+20353</f>
        <v>20453</v>
      </c>
      <c r="E17" s="75">
        <v>2233.2</v>
      </c>
      <c r="F17" s="76">
        <f>(E17/C17)*100</f>
        <v>96.37077633452724</v>
      </c>
      <c r="G17" s="77">
        <f>(E17/D17)*100</f>
        <v>10.918691634479048</v>
      </c>
    </row>
    <row r="18" spans="1:7" s="63" customFormat="1" ht="50.25" customHeight="1">
      <c r="A18" s="58" t="s">
        <v>13</v>
      </c>
      <c r="B18" s="83" t="s">
        <v>22</v>
      </c>
      <c r="C18" s="60">
        <v>31886.9</v>
      </c>
      <c r="D18" s="60">
        <v>33289.7</v>
      </c>
      <c r="E18" s="60">
        <v>28537.5</v>
      </c>
      <c r="F18" s="61">
        <f>(E18/C18)*100</f>
        <v>89.49599992473398</v>
      </c>
      <c r="G18" s="62">
        <f>(E18/D18)*100</f>
        <v>85.72471365016808</v>
      </c>
    </row>
    <row r="19" spans="1:7" s="86" customFormat="1" ht="67.5" customHeight="1" thickBot="1">
      <c r="A19" s="58" t="s">
        <v>14</v>
      </c>
      <c r="B19" s="59" t="s">
        <v>33</v>
      </c>
      <c r="C19" s="60">
        <v>23.6</v>
      </c>
      <c r="D19" s="60">
        <f>44.6+2787.7</f>
        <v>2832.2999999999997</v>
      </c>
      <c r="E19" s="60">
        <v>24.6</v>
      </c>
      <c r="F19" s="87">
        <f>(E19/C19)*100</f>
        <v>104.2372881355932</v>
      </c>
      <c r="G19" s="88">
        <f>(E19/D19)*100</f>
        <v>0.8685520601631185</v>
      </c>
    </row>
    <row r="20" spans="1:256" s="29" customFormat="1" ht="16.5" thickTop="1">
      <c r="A20" s="30" t="s">
        <v>6</v>
      </c>
      <c r="B20" s="31" t="s">
        <v>16</v>
      </c>
      <c r="C20" s="33">
        <f>C6-C13</f>
        <v>-20354.600000000093</v>
      </c>
      <c r="D20" s="33">
        <f>D6-D13</f>
        <v>-26082.70000000001</v>
      </c>
      <c r="E20" s="33">
        <f>E6-E13</f>
        <v>-37980</v>
      </c>
      <c r="F20" s="32"/>
      <c r="G20" s="3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7" s="44" customFormat="1" ht="12" customHeight="1">
      <c r="A21" s="41"/>
      <c r="B21" s="42" t="s">
        <v>4</v>
      </c>
      <c r="C21" s="43"/>
      <c r="D21" s="43"/>
      <c r="E21" s="43"/>
      <c r="F21" s="55"/>
      <c r="G21" s="56"/>
    </row>
    <row r="22" spans="1:7" s="48" customFormat="1" ht="12.75">
      <c r="A22" s="41" t="s">
        <v>12</v>
      </c>
      <c r="B22" s="42" t="s">
        <v>27</v>
      </c>
      <c r="C22" s="45">
        <v>-9101.6</v>
      </c>
      <c r="D22" s="45">
        <v>-17973.9</v>
      </c>
      <c r="E22" s="45">
        <v>-10061.2</v>
      </c>
      <c r="F22" s="46" t="s">
        <v>2</v>
      </c>
      <c r="G22" s="47" t="s">
        <v>2</v>
      </c>
    </row>
    <row r="23" spans="1:7" s="48" customFormat="1" ht="25.5">
      <c r="A23" s="41" t="s">
        <v>13</v>
      </c>
      <c r="B23" s="49" t="s">
        <v>17</v>
      </c>
      <c r="C23" s="45">
        <v>9456.5</v>
      </c>
      <c r="D23" s="45">
        <v>24056.6</v>
      </c>
      <c r="E23" s="45">
        <v>22241.2</v>
      </c>
      <c r="F23" s="46" t="s">
        <v>2</v>
      </c>
      <c r="G23" s="47" t="s">
        <v>2</v>
      </c>
    </row>
    <row r="24" spans="1:7" s="48" customFormat="1" ht="15.75" customHeight="1" thickBot="1">
      <c r="A24" s="50" t="s">
        <v>14</v>
      </c>
      <c r="B24" s="51" t="s">
        <v>1</v>
      </c>
      <c r="C24" s="52">
        <v>20000</v>
      </c>
      <c r="D24" s="52">
        <v>20000</v>
      </c>
      <c r="E24" s="52">
        <v>25000</v>
      </c>
      <c r="F24" s="53" t="s">
        <v>2</v>
      </c>
      <c r="G24" s="54" t="s">
        <v>2</v>
      </c>
    </row>
    <row r="25" spans="3:7" ht="18" customHeight="1">
      <c r="C25" s="37"/>
      <c r="D25" s="37"/>
      <c r="E25" s="37"/>
      <c r="G25" s="35"/>
    </row>
    <row r="26" spans="1:5" ht="15.75">
      <c r="A26" s="89" t="s">
        <v>34</v>
      </c>
      <c r="C26" s="37"/>
      <c r="D26" s="37"/>
      <c r="E26" s="37"/>
    </row>
    <row r="27" ht="15.75">
      <c r="A27" s="89" t="s">
        <v>35</v>
      </c>
    </row>
    <row r="28" ht="15.75">
      <c r="A28" s="89" t="s">
        <v>36</v>
      </c>
    </row>
  </sheetData>
  <printOptions horizontalCentered="1"/>
  <pageMargins left="0" right="0" top="0.7874015748031497" bottom="0.5905511811023623" header="0.31496062992125984" footer="0.11811023622047245"/>
  <pageSetup firstPageNumber="61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Mioduszewska</cp:lastModifiedBy>
  <cp:lastPrinted>2007-12-21T12:03:23Z</cp:lastPrinted>
  <dcterms:created xsi:type="dcterms:W3CDTF">2000-07-31T07:09:50Z</dcterms:created>
  <dcterms:modified xsi:type="dcterms:W3CDTF">2007-12-21T13:15:12Z</dcterms:modified>
  <cp:category/>
  <cp:version/>
  <cp:contentType/>
  <cp:contentStatus/>
</cp:coreProperties>
</file>