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<sst xmlns="http://schemas.openxmlformats.org/spreadsheetml/2006/main" count="58" uniqueCount="55">
  <si>
    <t>w złotych</t>
  </si>
  <si>
    <t>Dział</t>
  </si>
  <si>
    <t>WYSZCZEGÓLNIENIE</t>
  </si>
  <si>
    <t>Plan pierwotny</t>
  </si>
  <si>
    <t>Pozostało</t>
  </si>
  <si>
    <t>TURYSTYKA</t>
  </si>
  <si>
    <t>Pozostała działalność</t>
  </si>
  <si>
    <t>ADMINISTRACJA PUBLICZNA</t>
  </si>
  <si>
    <t>Dotacja celowa z budżetu na dofinansowanie zadań zleconych do realizacji  fundacjom - udzielanie pożyczek małym przedsiębiorstwom</t>
  </si>
  <si>
    <t>OBSŁUGA DŁUGU PUBLICZNEGO</t>
  </si>
  <si>
    <t>Odsetki i dyskonto</t>
  </si>
  <si>
    <t>OŚWIATA I WYCHOWANIE</t>
  </si>
  <si>
    <t>POMOC SPOŁECZNA</t>
  </si>
  <si>
    <t>GOSPODARKA KOMUNALNA I OCHRONA ŚRODOWISKA</t>
  </si>
  <si>
    <t>KULTURA I OCHRONA DZIEDZICTWA NARODOWEGO</t>
  </si>
  <si>
    <t>KULTURA FIZYCZNA I SPORT</t>
  </si>
  <si>
    <t>Centrum Rekreacyjno-Sportowe w Koszalinie</t>
  </si>
  <si>
    <t>OGÓŁEM</t>
  </si>
  <si>
    <t>"Transgraniczna wymiana doświadczeń w Euroregionie Pomerania"</t>
  </si>
  <si>
    <t>"Polsko -Niemieckie  Forum Gospodarcze i Giełda Kooperacyjna w Koszalinie "Business Punkt"</t>
  </si>
  <si>
    <t>"Kraj naszych sąsiadów - widziany przez nasze dzieci"</t>
  </si>
  <si>
    <t>Szkolne projekty Socrates Comenius 2006/2007</t>
  </si>
  <si>
    <t>Szkolne projekty Socrates Comenius 2005/2006</t>
  </si>
  <si>
    <t>Teatry dramatyczne i lalkowe</t>
  </si>
  <si>
    <t>"XII Polsko - Niemiecki Festiwal Młodzieży Koszalin 2007"</t>
  </si>
  <si>
    <t>Rozdział</t>
  </si>
  <si>
    <t>ZESTAWIENIE DOCHODÓW I WYDATKÓW 
NA REALIZACJĘ ZADAŃ DOFINANSOWANYCH ZE ŚRODKÓW ZEWNĘTRZNYCH</t>
  </si>
  <si>
    <t>Plan</t>
  </si>
  <si>
    <t>"Leonardo da Vinci" - Praktyka uczniów technikum samochodowego i mechanicznego w Niemczech szansą poznania rynku UE</t>
  </si>
  <si>
    <t>"Leonardo da Vinci" - Transfer Wiedzy Transfer Umiejętności - Aktywni Ustawicznie</t>
  </si>
  <si>
    <t>"Mam skrzydła lecę do pracy - Koszaliński program aktywizacji zawodowej osób niepełnosprawnych pozostających bez zatrudnienia"</t>
  </si>
  <si>
    <t>"Koszaliński Program Integracji Społecznej  START"</t>
  </si>
  <si>
    <t>Plan  na 30.06.2008</t>
  </si>
  <si>
    <t>Wykonanie</t>
  </si>
  <si>
    <t>"Program Comenius -Partnerskie projekty szkół 2007/2008"</t>
  </si>
  <si>
    <t>Wykonanie  30.06.2008</t>
  </si>
  <si>
    <t>Sektorowy Program Operacyjny "Wzrost konkurencyjności Przedsiębiorstw"</t>
  </si>
  <si>
    <t>POZOSTAŁE ZADANIA Z ZAKRESU POLITYKI SPOŁECZNEJ</t>
  </si>
  <si>
    <t>Projekt CONCERTO ACT 2</t>
  </si>
  <si>
    <t>"Pommern Designe" -2006</t>
  </si>
  <si>
    <t>"Pommern Designe" - 2007</t>
  </si>
  <si>
    <t>Festiwal Kulinarny na ul. Smaków</t>
  </si>
  <si>
    <t xml:space="preserve">Polsko - Niemiecki turniej w tenisie stołowym </t>
  </si>
  <si>
    <t>Refundacja kosztów poniesionych w latach ubiegłych</t>
  </si>
  <si>
    <t>Umieć czytać historię -"Polsko - Niemieckie spotkania archiwalne - Koszalin 2008"</t>
  </si>
  <si>
    <t>TRANSPORT I ŁĄCZNOŚĆ</t>
  </si>
  <si>
    <t>Drogi publiczne w miastach na prawach powiatu</t>
  </si>
  <si>
    <t>w tym dofinansowanie</t>
  </si>
  <si>
    <t>Tabela nr 9</t>
  </si>
  <si>
    <t>WYDATKI 2008 r.</t>
  </si>
  <si>
    <t>DOCHODY 2008 r.</t>
  </si>
  <si>
    <t>stan na 30.06.2008 r.</t>
  </si>
  <si>
    <t>Wprowadził do BIP: Agnieszka Sulewska</t>
  </si>
  <si>
    <t>Data wprowadzenia do BIP:13.10.2008 r.</t>
  </si>
  <si>
    <t>Autor dokumentu: Barbara Malinowska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</si>
</sst>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1" fillId="0" borderId="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5" fillId="0" borderId="16" xfId="15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Continuous" vertical="center" wrapText="1"/>
    </xf>
    <xf numFmtId="0" fontId="3" fillId="0" borderId="26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3" fontId="8" fillId="0" borderId="29" xfId="0" applyNumberFormat="1" applyFont="1" applyBorder="1" applyAlignment="1">
      <alignment vertical="center" wrapText="1"/>
    </xf>
    <xf numFmtId="3" fontId="8" fillId="0" borderId="30" xfId="0" applyNumberFormat="1" applyFont="1" applyBorder="1" applyAlignment="1">
      <alignment vertical="center" wrapText="1"/>
    </xf>
    <xf numFmtId="3" fontId="8" fillId="0" borderId="31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8" fillId="0" borderId="36" xfId="15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8" fillId="0" borderId="39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3" fontId="8" fillId="0" borderId="41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3" fontId="8" fillId="0" borderId="25" xfId="0" applyNumberFormat="1" applyFont="1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43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3" fontId="9" fillId="0" borderId="45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vertical="center" wrapText="1"/>
    </xf>
    <xf numFmtId="3" fontId="9" fillId="0" borderId="29" xfId="0" applyNumberFormat="1" applyFont="1" applyBorder="1" applyAlignment="1">
      <alignment vertical="center" wrapText="1"/>
    </xf>
    <xf numFmtId="3" fontId="9" fillId="0" borderId="30" xfId="0" applyNumberFormat="1" applyFont="1" applyBorder="1" applyAlignment="1">
      <alignment vertical="center" wrapText="1"/>
    </xf>
    <xf numFmtId="3" fontId="9" fillId="0" borderId="31" xfId="0" applyNumberFormat="1" applyFont="1" applyBorder="1" applyAlignment="1">
      <alignment vertical="center" wrapText="1"/>
    </xf>
    <xf numFmtId="3" fontId="9" fillId="0" borderId="46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3" fontId="8" fillId="0" borderId="47" xfId="0" applyNumberFormat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8" fillId="0" borderId="45" xfId="0" applyNumberFormat="1" applyFont="1" applyBorder="1" applyAlignment="1">
      <alignment vertical="center" wrapText="1"/>
    </xf>
    <xf numFmtId="0" fontId="11" fillId="0" borderId="37" xfId="0" applyFont="1" applyBorder="1" applyAlignment="1">
      <alignment horizontal="left" vertical="center" wrapText="1"/>
    </xf>
    <xf numFmtId="3" fontId="5" fillId="0" borderId="45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vertical="center" wrapText="1"/>
    </xf>
    <xf numFmtId="3" fontId="12" fillId="0" borderId="29" xfId="0" applyNumberFormat="1" applyFont="1" applyBorder="1" applyAlignment="1">
      <alignment vertical="center" wrapText="1"/>
    </xf>
    <xf numFmtId="3" fontId="12" fillId="0" borderId="25" xfId="0" applyNumberFormat="1" applyFont="1" applyBorder="1" applyAlignment="1">
      <alignment vertical="center" wrapText="1"/>
    </xf>
    <xf numFmtId="3" fontId="12" fillId="0" borderId="31" xfId="0" applyNumberFormat="1" applyFont="1" applyBorder="1" applyAlignment="1">
      <alignment vertical="center" wrapText="1"/>
    </xf>
    <xf numFmtId="3" fontId="12" fillId="0" borderId="32" xfId="0" applyNumberFormat="1" applyFont="1" applyBorder="1" applyAlignment="1">
      <alignment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21" xfId="0" applyNumberFormat="1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0" borderId="33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vertical="center" wrapText="1"/>
    </xf>
    <xf numFmtId="3" fontId="2" fillId="0" borderId="36" xfId="15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44" xfId="15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40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164" fontId="8" fillId="0" borderId="22" xfId="20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vertical="center" wrapText="1"/>
    </xf>
    <xf numFmtId="3" fontId="5" fillId="0" borderId="50" xfId="0" applyNumberFormat="1" applyFont="1" applyBorder="1" applyAlignment="1">
      <alignment vertical="center" wrapText="1"/>
    </xf>
    <xf numFmtId="0" fontId="10" fillId="0" borderId="3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" fontId="8" fillId="0" borderId="5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0" fontId="10" fillId="0" borderId="42" xfId="0" applyFont="1" applyBorder="1" applyAlignment="1">
      <alignment horizontal="left" vertical="center" wrapText="1"/>
    </xf>
    <xf numFmtId="3" fontId="2" fillId="0" borderId="44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5" fillId="0" borderId="40" xfId="0" applyNumberFormat="1" applyFont="1" applyBorder="1" applyAlignment="1">
      <alignment vertical="center" wrapText="1"/>
    </xf>
    <xf numFmtId="0" fontId="4" fillId="0" borderId="52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centerContinuous" vertical="center" wrapText="1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35">
      <pane xSplit="2" topLeftCell="C1" activePane="topRight" state="frozen"/>
      <selection pane="topLeft" activeCell="A17" sqref="A17"/>
      <selection pane="topRight" activeCell="A44" sqref="A44:A46"/>
    </sheetView>
  </sheetViews>
  <sheetFormatPr defaultColWidth="9.00390625" defaultRowHeight="12.75"/>
  <cols>
    <col min="1" max="1" width="7.625" style="1" customWidth="1"/>
    <col min="2" max="2" width="32.875" style="2" customWidth="1"/>
    <col min="3" max="3" width="10.25390625" style="3" customWidth="1"/>
    <col min="4" max="4" width="10.875" style="3" customWidth="1"/>
    <col min="5" max="5" width="11.25390625" style="3" customWidth="1"/>
    <col min="6" max="6" width="13.00390625" style="3" hidden="1" customWidth="1"/>
    <col min="7" max="7" width="10.625" style="3" customWidth="1"/>
    <col min="8" max="8" width="11.125" style="3" customWidth="1"/>
    <col min="9" max="9" width="10.625" style="3" customWidth="1"/>
    <col min="10" max="10" width="11.25390625" style="3" customWidth="1"/>
    <col min="11" max="11" width="10.125" style="3" customWidth="1"/>
    <col min="12" max="12" width="12.75390625" style="3" customWidth="1"/>
    <col min="13" max="16384" width="9.125" style="3" customWidth="1"/>
  </cols>
  <sheetData>
    <row r="1" spans="5:11" ht="12" customHeight="1">
      <c r="E1" s="4"/>
      <c r="K1" s="112" t="s">
        <v>48</v>
      </c>
    </row>
    <row r="2" spans="1:12" s="7" customFormat="1" ht="33" customHeight="1">
      <c r="A2" s="5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2" customHeight="1">
      <c r="A3" s="196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12" customHeight="1" thickBot="1">
      <c r="A4" s="8"/>
      <c r="B4" s="6"/>
      <c r="C4" s="6"/>
      <c r="D4" s="6"/>
      <c r="E4" s="9"/>
      <c r="F4" s="6"/>
      <c r="G4" s="178"/>
      <c r="H4" s="6"/>
      <c r="L4" s="10" t="s">
        <v>0</v>
      </c>
    </row>
    <row r="5" spans="1:12" ht="39" thickTop="1">
      <c r="A5" s="11" t="s">
        <v>1</v>
      </c>
      <c r="B5" s="12"/>
      <c r="C5" s="51" t="s">
        <v>50</v>
      </c>
      <c r="D5" s="52"/>
      <c r="E5" s="13"/>
      <c r="F5" s="13"/>
      <c r="G5" s="179" t="s">
        <v>43</v>
      </c>
      <c r="H5" s="13"/>
      <c r="I5" s="47" t="s">
        <v>49</v>
      </c>
      <c r="J5" s="13"/>
      <c r="K5" s="13"/>
      <c r="L5" s="14"/>
    </row>
    <row r="6" spans="1:12" s="17" customFormat="1" ht="27.75" customHeight="1" thickBot="1">
      <c r="A6" s="15" t="s">
        <v>25</v>
      </c>
      <c r="B6" s="156" t="s">
        <v>2</v>
      </c>
      <c r="C6" s="53" t="s">
        <v>3</v>
      </c>
      <c r="D6" s="54" t="s">
        <v>32</v>
      </c>
      <c r="E6" s="16" t="s">
        <v>33</v>
      </c>
      <c r="F6" s="42" t="s">
        <v>4</v>
      </c>
      <c r="G6" s="131" t="s">
        <v>27</v>
      </c>
      <c r="H6" s="132" t="s">
        <v>33</v>
      </c>
      <c r="I6" s="158" t="s">
        <v>3</v>
      </c>
      <c r="J6" s="159" t="s">
        <v>32</v>
      </c>
      <c r="K6" s="159" t="s">
        <v>35</v>
      </c>
      <c r="L6" s="193" t="s">
        <v>47</v>
      </c>
    </row>
    <row r="7" spans="1:12" s="19" customFormat="1" ht="12" customHeight="1" thickTop="1">
      <c r="A7" s="187">
        <v>1</v>
      </c>
      <c r="B7" s="188">
        <v>2</v>
      </c>
      <c r="C7" s="189">
        <v>3</v>
      </c>
      <c r="D7" s="188">
        <v>4</v>
      </c>
      <c r="E7" s="188">
        <v>5</v>
      </c>
      <c r="F7" s="190">
        <v>6</v>
      </c>
      <c r="G7" s="189"/>
      <c r="H7" s="191">
        <v>6</v>
      </c>
      <c r="I7" s="192">
        <v>7</v>
      </c>
      <c r="J7" s="188">
        <v>8</v>
      </c>
      <c r="K7" s="188">
        <v>9</v>
      </c>
      <c r="L7" s="191">
        <v>10</v>
      </c>
    </row>
    <row r="8" spans="1:12" s="164" customFormat="1" ht="15" customHeight="1" thickBot="1">
      <c r="A8" s="180">
        <v>600</v>
      </c>
      <c r="B8" s="181" t="s">
        <v>45</v>
      </c>
      <c r="C8" s="182"/>
      <c r="D8" s="182"/>
      <c r="E8" s="182"/>
      <c r="F8" s="183"/>
      <c r="G8" s="184">
        <f>G9</f>
        <v>1515000</v>
      </c>
      <c r="H8" s="185">
        <f>H9</f>
        <v>1515988</v>
      </c>
      <c r="I8" s="186"/>
      <c r="J8" s="184">
        <f>J9</f>
        <v>1515000</v>
      </c>
      <c r="K8" s="184">
        <f>K9</f>
        <v>917750</v>
      </c>
      <c r="L8" s="185">
        <f>L9</f>
        <v>917750</v>
      </c>
    </row>
    <row r="9" spans="1:12" s="19" customFormat="1" ht="34.5" customHeight="1" thickBot="1" thickTop="1">
      <c r="A9" s="162">
        <v>60015</v>
      </c>
      <c r="B9" s="163" t="s">
        <v>46</v>
      </c>
      <c r="C9" s="18"/>
      <c r="D9" s="18"/>
      <c r="E9" s="18"/>
      <c r="F9" s="43"/>
      <c r="G9" s="165">
        <v>1515000</v>
      </c>
      <c r="H9" s="166">
        <v>1515988</v>
      </c>
      <c r="I9" s="48"/>
      <c r="J9" s="194">
        <v>1515000</v>
      </c>
      <c r="K9" s="194">
        <v>917750</v>
      </c>
      <c r="L9" s="195">
        <v>917750</v>
      </c>
    </row>
    <row r="10" spans="1:12" s="17" customFormat="1" ht="21" customHeight="1" thickBot="1" thickTop="1">
      <c r="A10" s="20">
        <v>630</v>
      </c>
      <c r="B10" s="21" t="s">
        <v>5</v>
      </c>
      <c r="C10" s="22"/>
      <c r="D10" s="22"/>
      <c r="E10" s="22"/>
      <c r="F10" s="44">
        <f>D10-E10</f>
        <v>0</v>
      </c>
      <c r="G10" s="22">
        <f>G11</f>
        <v>31151</v>
      </c>
      <c r="H10" s="34">
        <f>H11</f>
        <v>4153</v>
      </c>
      <c r="I10" s="41"/>
      <c r="J10" s="22"/>
      <c r="K10" s="22"/>
      <c r="L10" s="34"/>
    </row>
    <row r="11" spans="1:12" s="58" customFormat="1" ht="34.5" customHeight="1" thickBot="1" thickTop="1">
      <c r="A11" s="59">
        <v>63095</v>
      </c>
      <c r="B11" s="69" t="s">
        <v>18</v>
      </c>
      <c r="C11" s="64"/>
      <c r="D11" s="65"/>
      <c r="E11" s="65"/>
      <c r="F11" s="61">
        <f>D11-E11</f>
        <v>0</v>
      </c>
      <c r="G11" s="64">
        <v>31151</v>
      </c>
      <c r="H11" s="77">
        <v>4153</v>
      </c>
      <c r="I11" s="74"/>
      <c r="J11" s="65"/>
      <c r="K11" s="65"/>
      <c r="L11" s="100"/>
    </row>
    <row r="12" spans="1:12" s="93" customFormat="1" ht="19.5" customHeight="1" thickBot="1" thickTop="1">
      <c r="A12" s="20">
        <v>750</v>
      </c>
      <c r="B12" s="35" t="s">
        <v>7</v>
      </c>
      <c r="C12" s="22"/>
      <c r="D12" s="22"/>
      <c r="E12" s="22"/>
      <c r="F12" s="44">
        <f>D12-E12</f>
        <v>0</v>
      </c>
      <c r="G12" s="22"/>
      <c r="H12" s="34"/>
      <c r="I12" s="22">
        <f>I16</f>
        <v>250000</v>
      </c>
      <c r="J12" s="22">
        <f>J13+J16</f>
        <v>287440</v>
      </c>
      <c r="K12" s="22">
        <f>K13+K16</f>
        <v>37427</v>
      </c>
      <c r="L12" s="34">
        <f>L13+L16</f>
        <v>27779</v>
      </c>
    </row>
    <row r="13" spans="1:12" s="81" customFormat="1" ht="41.25" customHeight="1" thickTop="1">
      <c r="A13" s="62">
        <v>75075</v>
      </c>
      <c r="B13" s="82" t="s">
        <v>19</v>
      </c>
      <c r="C13" s="78"/>
      <c r="D13" s="79"/>
      <c r="E13" s="79"/>
      <c r="F13" s="61">
        <f>D13-E13</f>
        <v>0</v>
      </c>
      <c r="G13" s="78"/>
      <c r="H13" s="105"/>
      <c r="I13" s="80"/>
      <c r="J13" s="139">
        <v>37440</v>
      </c>
      <c r="K13" s="139">
        <v>37427</v>
      </c>
      <c r="L13" s="140">
        <v>27779</v>
      </c>
    </row>
    <row r="14" spans="1:12" s="36" customFormat="1" ht="17.25" customHeight="1" hidden="1">
      <c r="A14" s="27">
        <v>75095</v>
      </c>
      <c r="B14" s="28" t="s">
        <v>6</v>
      </c>
      <c r="C14" s="29"/>
      <c r="D14" s="37"/>
      <c r="E14" s="37"/>
      <c r="F14" s="45"/>
      <c r="G14" s="135"/>
      <c r="H14" s="26"/>
      <c r="I14" s="30"/>
      <c r="J14" s="29">
        <f>J15</f>
        <v>0</v>
      </c>
      <c r="K14" s="29">
        <f>K15</f>
        <v>0</v>
      </c>
      <c r="L14" s="83">
        <f>J14-K14</f>
        <v>0</v>
      </c>
    </row>
    <row r="15" spans="1:12" s="36" customFormat="1" ht="58.5" customHeight="1" hidden="1" thickBot="1">
      <c r="A15" s="25"/>
      <c r="B15" s="31" t="s">
        <v>8</v>
      </c>
      <c r="C15" s="32"/>
      <c r="D15" s="33"/>
      <c r="E15" s="33"/>
      <c r="F15" s="46"/>
      <c r="G15" s="133"/>
      <c r="H15" s="134"/>
      <c r="I15" s="49"/>
      <c r="J15" s="32"/>
      <c r="K15" s="33"/>
      <c r="L15" s="83">
        <f>J15-K15</f>
        <v>0</v>
      </c>
    </row>
    <row r="16" spans="1:12" s="36" customFormat="1" ht="27.75" customHeight="1" thickBot="1">
      <c r="A16" s="138">
        <v>75095</v>
      </c>
      <c r="B16" s="69" t="s">
        <v>36</v>
      </c>
      <c r="C16" s="32"/>
      <c r="D16" s="33"/>
      <c r="E16" s="33"/>
      <c r="F16" s="46"/>
      <c r="G16" s="133"/>
      <c r="H16" s="134"/>
      <c r="I16" s="49">
        <v>250000</v>
      </c>
      <c r="J16" s="32">
        <v>250000</v>
      </c>
      <c r="K16" s="33"/>
      <c r="L16" s="83"/>
    </row>
    <row r="17" spans="1:12" s="93" customFormat="1" ht="33.75" customHeight="1" thickBot="1" thickTop="1">
      <c r="A17" s="20">
        <v>757</v>
      </c>
      <c r="B17" s="21" t="s">
        <v>9</v>
      </c>
      <c r="C17" s="35"/>
      <c r="D17" s="35"/>
      <c r="E17" s="35"/>
      <c r="F17" s="44"/>
      <c r="G17" s="22"/>
      <c r="H17" s="34"/>
      <c r="I17" s="41">
        <f>I18</f>
        <v>0</v>
      </c>
      <c r="J17" s="22">
        <f>J18</f>
        <v>3000</v>
      </c>
      <c r="K17" s="35">
        <f>K18</f>
        <v>2628</v>
      </c>
      <c r="L17" s="38"/>
    </row>
    <row r="18" spans="1:12" s="81" customFormat="1" ht="26.25" customHeight="1" thickBot="1" thickTop="1">
      <c r="A18" s="95">
        <v>75702</v>
      </c>
      <c r="B18" s="110" t="s">
        <v>10</v>
      </c>
      <c r="C18" s="96"/>
      <c r="D18" s="97"/>
      <c r="E18" s="97"/>
      <c r="F18" s="98"/>
      <c r="G18" s="96"/>
      <c r="H18" s="100"/>
      <c r="I18" s="99"/>
      <c r="J18" s="141">
        <v>3000</v>
      </c>
      <c r="K18" s="141">
        <v>2628</v>
      </c>
      <c r="L18" s="142"/>
    </row>
    <row r="19" spans="1:12" s="94" customFormat="1" ht="21" customHeight="1" thickBot="1" thickTop="1">
      <c r="A19" s="20">
        <v>801</v>
      </c>
      <c r="B19" s="35" t="s">
        <v>11</v>
      </c>
      <c r="C19" s="22"/>
      <c r="D19" s="22">
        <f>SUM(D20:D25)</f>
        <v>49226</v>
      </c>
      <c r="E19" s="22">
        <f>SUM(E20:E25)</f>
        <v>49225</v>
      </c>
      <c r="F19" s="44">
        <f>D19-E19</f>
        <v>1</v>
      </c>
      <c r="G19" s="22"/>
      <c r="H19" s="34">
        <f>SUM(H20:H25)</f>
        <v>4136</v>
      </c>
      <c r="I19" s="41">
        <f>I24</f>
        <v>122205</v>
      </c>
      <c r="J19" s="22">
        <f>SUM(J20:J25)</f>
        <v>296009</v>
      </c>
      <c r="K19" s="22">
        <f>SUM(K23:K25)</f>
        <v>234902</v>
      </c>
      <c r="L19" s="34">
        <f>SUM(L20:L25)</f>
        <v>234902</v>
      </c>
    </row>
    <row r="20" spans="1:12" s="81" customFormat="1" ht="30" customHeight="1" thickTop="1">
      <c r="A20" s="75">
        <v>80195</v>
      </c>
      <c r="B20" s="89" t="s">
        <v>20</v>
      </c>
      <c r="C20" s="71"/>
      <c r="D20" s="72"/>
      <c r="E20" s="72"/>
      <c r="F20" s="90">
        <f>D20-E20</f>
        <v>0</v>
      </c>
      <c r="G20" s="71"/>
      <c r="H20" s="76">
        <v>4136</v>
      </c>
      <c r="I20" s="73"/>
      <c r="J20" s="72"/>
      <c r="K20" s="72"/>
      <c r="L20" s="76"/>
    </row>
    <row r="21" spans="1:12" s="81" customFormat="1" ht="25.5" hidden="1">
      <c r="A21" s="91">
        <v>80195</v>
      </c>
      <c r="B21" s="82" t="s">
        <v>22</v>
      </c>
      <c r="C21" s="55"/>
      <c r="D21" s="56"/>
      <c r="E21" s="56"/>
      <c r="F21" s="61"/>
      <c r="G21" s="55"/>
      <c r="H21" s="63"/>
      <c r="I21" s="57"/>
      <c r="J21" s="56"/>
      <c r="K21" s="56"/>
      <c r="L21" s="63"/>
    </row>
    <row r="22" spans="1:12" s="81" customFormat="1" ht="25.5" hidden="1">
      <c r="A22" s="91">
        <v>80195</v>
      </c>
      <c r="B22" s="82" t="s">
        <v>21</v>
      </c>
      <c r="C22" s="55"/>
      <c r="D22" s="56"/>
      <c r="E22" s="56"/>
      <c r="F22" s="61">
        <f>D22-E22</f>
        <v>0</v>
      </c>
      <c r="G22" s="55"/>
      <c r="H22" s="63"/>
      <c r="I22" s="57"/>
      <c r="J22" s="56"/>
      <c r="K22" s="56"/>
      <c r="L22" s="63"/>
    </row>
    <row r="23" spans="1:12" s="81" customFormat="1" ht="33" customHeight="1">
      <c r="A23" s="91">
        <v>80195</v>
      </c>
      <c r="B23" s="114" t="s">
        <v>34</v>
      </c>
      <c r="C23" s="55"/>
      <c r="D23" s="56">
        <v>49226</v>
      </c>
      <c r="E23" s="56">
        <v>49225</v>
      </c>
      <c r="F23" s="61"/>
      <c r="G23" s="55"/>
      <c r="H23" s="63"/>
      <c r="I23" s="57"/>
      <c r="J23" s="143">
        <v>136504</v>
      </c>
      <c r="K23" s="143">
        <v>136503</v>
      </c>
      <c r="L23" s="144">
        <v>136503</v>
      </c>
    </row>
    <row r="24" spans="1:12" s="81" customFormat="1" ht="51">
      <c r="A24" s="91">
        <v>80195</v>
      </c>
      <c r="B24" s="114" t="s">
        <v>28</v>
      </c>
      <c r="C24" s="55"/>
      <c r="D24" s="56"/>
      <c r="E24" s="56"/>
      <c r="F24" s="61"/>
      <c r="G24" s="55"/>
      <c r="H24" s="63"/>
      <c r="I24" s="161">
        <v>122205</v>
      </c>
      <c r="J24" s="143">
        <v>122205</v>
      </c>
      <c r="K24" s="143">
        <v>61100</v>
      </c>
      <c r="L24" s="144">
        <v>61100</v>
      </c>
    </row>
    <row r="25" spans="1:12" s="81" customFormat="1" ht="48" customHeight="1" thickBot="1">
      <c r="A25" s="157">
        <v>80195</v>
      </c>
      <c r="B25" s="155" t="s">
        <v>29</v>
      </c>
      <c r="C25" s="86"/>
      <c r="D25" s="87"/>
      <c r="E25" s="87"/>
      <c r="F25" s="113"/>
      <c r="G25" s="86"/>
      <c r="H25" s="70"/>
      <c r="I25" s="88"/>
      <c r="J25" s="145">
        <v>37300</v>
      </c>
      <c r="K25" s="145">
        <v>37299</v>
      </c>
      <c r="L25" s="153">
        <v>37299</v>
      </c>
    </row>
    <row r="26" spans="1:12" s="94" customFormat="1" ht="21" customHeight="1" thickBot="1" thickTop="1">
      <c r="A26" s="20">
        <v>852</v>
      </c>
      <c r="B26" s="116" t="s">
        <v>12</v>
      </c>
      <c r="C26" s="84"/>
      <c r="D26" s="39">
        <f>D27</f>
        <v>226664</v>
      </c>
      <c r="E26" s="39">
        <f>E27</f>
        <v>32000</v>
      </c>
      <c r="F26" s="117"/>
      <c r="G26" s="84"/>
      <c r="H26" s="85"/>
      <c r="I26" s="50"/>
      <c r="J26" s="39">
        <f>J27</f>
        <v>226664</v>
      </c>
      <c r="K26" s="39">
        <f>K27</f>
        <v>22912</v>
      </c>
      <c r="L26" s="34">
        <f>L27</f>
        <v>22912</v>
      </c>
    </row>
    <row r="27" spans="1:12" s="81" customFormat="1" ht="60" customHeight="1" thickBot="1" thickTop="1">
      <c r="A27" s="95"/>
      <c r="B27" s="167" t="s">
        <v>30</v>
      </c>
      <c r="C27" s="96"/>
      <c r="D27" s="97">
        <v>226664</v>
      </c>
      <c r="E27" s="97">
        <f>27200+4800</f>
        <v>32000</v>
      </c>
      <c r="F27" s="98"/>
      <c r="G27" s="96"/>
      <c r="H27" s="100"/>
      <c r="I27" s="99"/>
      <c r="J27" s="141">
        <v>226664</v>
      </c>
      <c r="K27" s="141">
        <v>22912</v>
      </c>
      <c r="L27" s="168">
        <v>22912</v>
      </c>
    </row>
    <row r="28" spans="1:12" s="81" customFormat="1" ht="50.25" customHeight="1" thickBot="1" thickTop="1">
      <c r="A28" s="20">
        <v>853</v>
      </c>
      <c r="B28" s="169" t="s">
        <v>37</v>
      </c>
      <c r="C28" s="170"/>
      <c r="D28" s="171">
        <f>D29</f>
        <v>824754</v>
      </c>
      <c r="E28" s="171">
        <f>E29</f>
        <v>824753</v>
      </c>
      <c r="F28" s="172"/>
      <c r="G28" s="170"/>
      <c r="H28" s="173"/>
      <c r="I28" s="174"/>
      <c r="J28" s="171">
        <f>J29</f>
        <v>916394</v>
      </c>
      <c r="K28" s="175"/>
      <c r="L28" s="173"/>
    </row>
    <row r="29" spans="1:12" s="81" customFormat="1" ht="30.75" customHeight="1" thickBot="1" thickTop="1">
      <c r="A29" s="59"/>
      <c r="B29" s="148" t="s">
        <v>31</v>
      </c>
      <c r="C29" s="101"/>
      <c r="D29" s="67">
        <v>824754</v>
      </c>
      <c r="E29" s="67">
        <v>824753</v>
      </c>
      <c r="F29" s="115"/>
      <c r="G29" s="101"/>
      <c r="H29" s="104"/>
      <c r="I29" s="66"/>
      <c r="J29" s="146">
        <v>916394</v>
      </c>
      <c r="K29" s="146"/>
      <c r="L29" s="153"/>
    </row>
    <row r="30" spans="1:12" s="24" customFormat="1" ht="36.75" customHeight="1" thickBot="1" thickTop="1">
      <c r="A30" s="20">
        <v>900</v>
      </c>
      <c r="B30" s="35" t="s">
        <v>13</v>
      </c>
      <c r="C30" s="22"/>
      <c r="D30" s="35">
        <f>D31</f>
        <v>26067</v>
      </c>
      <c r="E30" s="35">
        <f>E31</f>
        <v>26067</v>
      </c>
      <c r="F30" s="44">
        <f>D30-E30</f>
        <v>0</v>
      </c>
      <c r="G30" s="22"/>
      <c r="H30" s="34"/>
      <c r="I30" s="41">
        <f>I31</f>
        <v>130000</v>
      </c>
      <c r="J30" s="35">
        <f>J31</f>
        <v>130000</v>
      </c>
      <c r="K30" s="35"/>
      <c r="L30" s="176"/>
    </row>
    <row r="31" spans="1:12" s="58" customFormat="1" ht="22.5" customHeight="1" thickBot="1" thickTop="1">
      <c r="A31" s="102">
        <v>90095</v>
      </c>
      <c r="B31" s="67" t="s">
        <v>38</v>
      </c>
      <c r="C31" s="101"/>
      <c r="D31" s="67">
        <v>26067</v>
      </c>
      <c r="E31" s="67">
        <v>26067</v>
      </c>
      <c r="F31" s="103"/>
      <c r="G31" s="136"/>
      <c r="H31" s="137"/>
      <c r="I31" s="149">
        <v>130000</v>
      </c>
      <c r="J31" s="150">
        <v>130000</v>
      </c>
      <c r="K31" s="150"/>
      <c r="L31" s="147"/>
    </row>
    <row r="32" spans="1:12" s="23" customFormat="1" ht="45" customHeight="1" thickBot="1" thickTop="1">
      <c r="A32" s="20">
        <v>921</v>
      </c>
      <c r="B32" s="35" t="s">
        <v>14</v>
      </c>
      <c r="C32" s="22">
        <f>C36</f>
        <v>4803048</v>
      </c>
      <c r="D32" s="35">
        <f>D36</f>
        <v>4803048</v>
      </c>
      <c r="E32" s="35">
        <f>SUM(E33:E37)</f>
        <v>2696769</v>
      </c>
      <c r="F32" s="44">
        <f>D32-E32</f>
        <v>2106279</v>
      </c>
      <c r="G32" s="22">
        <f>SUM(G33:G37)</f>
        <v>389571</v>
      </c>
      <c r="H32" s="34">
        <f>SUM(H33:H37)</f>
        <v>25136</v>
      </c>
      <c r="I32" s="41">
        <f>SUM(I36:I37)</f>
        <v>6000000</v>
      </c>
      <c r="J32" s="22">
        <f>SUM(J36:J38)</f>
        <v>6104600</v>
      </c>
      <c r="K32" s="22">
        <f>SUM(K36:K38)</f>
        <v>5547121</v>
      </c>
      <c r="L32" s="34">
        <f>SUM(L33:L38)</f>
        <v>2768645</v>
      </c>
    </row>
    <row r="33" spans="1:12" s="118" customFormat="1" ht="19.5" customHeight="1" thickTop="1">
      <c r="A33" s="119">
        <v>92105</v>
      </c>
      <c r="B33" s="120" t="s">
        <v>39</v>
      </c>
      <c r="C33" s="121"/>
      <c r="D33" s="120"/>
      <c r="E33" s="120"/>
      <c r="F33" s="122"/>
      <c r="G33" s="121">
        <v>55064</v>
      </c>
      <c r="H33" s="124">
        <v>7342</v>
      </c>
      <c r="I33" s="123"/>
      <c r="J33" s="121"/>
      <c r="K33" s="121"/>
      <c r="L33" s="124"/>
    </row>
    <row r="34" spans="1:12" s="118" customFormat="1" ht="19.5" customHeight="1">
      <c r="A34" s="125">
        <v>92105</v>
      </c>
      <c r="B34" s="126" t="s">
        <v>40</v>
      </c>
      <c r="C34" s="127"/>
      <c r="D34" s="126"/>
      <c r="E34" s="126"/>
      <c r="F34" s="128"/>
      <c r="G34" s="127">
        <v>8741</v>
      </c>
      <c r="H34" s="130">
        <v>8741</v>
      </c>
      <c r="I34" s="129"/>
      <c r="J34" s="127"/>
      <c r="K34" s="127"/>
      <c r="L34" s="130"/>
    </row>
    <row r="35" spans="1:12" s="118" customFormat="1" ht="19.5" customHeight="1">
      <c r="A35" s="125">
        <v>92106</v>
      </c>
      <c r="B35" s="126" t="s">
        <v>41</v>
      </c>
      <c r="C35" s="127"/>
      <c r="D35" s="126"/>
      <c r="E35" s="126"/>
      <c r="F35" s="128"/>
      <c r="G35" s="127">
        <v>9053</v>
      </c>
      <c r="H35" s="130">
        <v>9053</v>
      </c>
      <c r="I35" s="129"/>
      <c r="J35" s="127"/>
      <c r="K35" s="127"/>
      <c r="L35" s="130"/>
    </row>
    <row r="36" spans="1:12" s="58" customFormat="1" ht="19.5" customHeight="1">
      <c r="A36" s="91">
        <v>92106</v>
      </c>
      <c r="B36" s="56" t="s">
        <v>23</v>
      </c>
      <c r="C36" s="55">
        <v>4803048</v>
      </c>
      <c r="D36" s="56">
        <v>4803048</v>
      </c>
      <c r="E36" s="56">
        <v>2696769</v>
      </c>
      <c r="F36" s="61">
        <f>D36-E36</f>
        <v>2106279</v>
      </c>
      <c r="G36" s="55"/>
      <c r="H36" s="63"/>
      <c r="I36" s="57">
        <v>6000000</v>
      </c>
      <c r="J36" s="151">
        <v>6000000</v>
      </c>
      <c r="K36" s="143">
        <v>5445285</v>
      </c>
      <c r="L36" s="144">
        <v>2692500</v>
      </c>
    </row>
    <row r="37" spans="1:12" s="58" customFormat="1" ht="27.75" customHeight="1">
      <c r="A37" s="91">
        <v>92195</v>
      </c>
      <c r="B37" s="60" t="s">
        <v>24</v>
      </c>
      <c r="C37" s="56"/>
      <c r="D37" s="56"/>
      <c r="E37" s="56"/>
      <c r="F37" s="63"/>
      <c r="G37" s="55">
        <v>316713</v>
      </c>
      <c r="H37" s="63"/>
      <c r="I37" s="57"/>
      <c r="J37" s="143"/>
      <c r="K37" s="143"/>
      <c r="L37" s="144"/>
    </row>
    <row r="38" spans="1:12" s="58" customFormat="1" ht="39.75" customHeight="1" thickBot="1">
      <c r="A38" s="92">
        <v>92105</v>
      </c>
      <c r="B38" s="160" t="s">
        <v>44</v>
      </c>
      <c r="C38" s="86"/>
      <c r="D38" s="87"/>
      <c r="E38" s="65"/>
      <c r="F38" s="77"/>
      <c r="G38" s="64"/>
      <c r="H38" s="77"/>
      <c r="I38" s="74"/>
      <c r="J38" s="152">
        <v>104600</v>
      </c>
      <c r="K38" s="152">
        <v>101836</v>
      </c>
      <c r="L38" s="153">
        <v>76145</v>
      </c>
    </row>
    <row r="39" spans="1:12" s="23" customFormat="1" ht="19.5" customHeight="1" thickBot="1" thickTop="1">
      <c r="A39" s="20">
        <v>926</v>
      </c>
      <c r="B39" s="35" t="s">
        <v>15</v>
      </c>
      <c r="C39" s="22"/>
      <c r="D39" s="35"/>
      <c r="E39" s="35"/>
      <c r="F39" s="34">
        <f>D39-E39</f>
        <v>0</v>
      </c>
      <c r="G39" s="22">
        <f>G40+G41</f>
        <v>13786</v>
      </c>
      <c r="H39" s="34">
        <f>H40+H41</f>
        <v>257999</v>
      </c>
      <c r="I39" s="41"/>
      <c r="J39" s="22"/>
      <c r="K39" s="22"/>
      <c r="L39" s="154"/>
    </row>
    <row r="40" spans="1:12" s="68" customFormat="1" ht="26.25" customHeight="1" thickTop="1">
      <c r="A40" s="75">
        <v>92695</v>
      </c>
      <c r="B40" s="71" t="s">
        <v>42</v>
      </c>
      <c r="C40" s="106"/>
      <c r="D40" s="72"/>
      <c r="E40" s="107"/>
      <c r="F40" s="63">
        <f>D40-E40</f>
        <v>0</v>
      </c>
      <c r="G40" s="78">
        <v>13786</v>
      </c>
      <c r="H40" s="105">
        <v>1622</v>
      </c>
      <c r="I40" s="108"/>
      <c r="J40" s="106"/>
      <c r="K40" s="106"/>
      <c r="L40" s="109"/>
    </row>
    <row r="41" spans="1:12" s="58" customFormat="1" ht="27" customHeight="1" thickBot="1">
      <c r="A41" s="92">
        <v>92601</v>
      </c>
      <c r="B41" s="86" t="s">
        <v>16</v>
      </c>
      <c r="C41" s="86"/>
      <c r="D41" s="177"/>
      <c r="E41" s="87"/>
      <c r="F41" s="70">
        <f>D41-E41</f>
        <v>0</v>
      </c>
      <c r="G41" s="86"/>
      <c r="H41" s="70">
        <v>256377</v>
      </c>
      <c r="I41" s="88"/>
      <c r="J41" s="87"/>
      <c r="K41" s="87"/>
      <c r="L41" s="70"/>
    </row>
    <row r="42" spans="1:12" s="23" customFormat="1" ht="22.5" customHeight="1" thickBot="1" thickTop="1">
      <c r="A42" s="40"/>
      <c r="B42" s="22" t="s">
        <v>17</v>
      </c>
      <c r="C42" s="22">
        <f>C10+C8+C12+C17+C19+C26+C28+C30+C32+C39</f>
        <v>4803048</v>
      </c>
      <c r="D42" s="22">
        <f>D10+D8+D12+D17+D19+D26+D28+D30+D32+D39</f>
        <v>5929759</v>
      </c>
      <c r="E42" s="22">
        <f>E10+E8+E12+E17+E19+E26+E28+E30+E32+E39</f>
        <v>3628814</v>
      </c>
      <c r="F42" s="22" t="e">
        <f>F10+#REF!+F12+F17+F19+F30+F32+F39</f>
        <v>#REF!</v>
      </c>
      <c r="G42" s="22">
        <f>G10+G8+G12+G17+G19+G26+G28+G30+G32+G39</f>
        <v>1949508</v>
      </c>
      <c r="H42" s="22">
        <f>H10+H8+H12+H17+H19+H26+H28+H30+H32+H39</f>
        <v>1807412</v>
      </c>
      <c r="I42" s="41">
        <f>I10+I12+I17+I19+I30+I32+I39+I28+I26</f>
        <v>6502205</v>
      </c>
      <c r="J42" s="22">
        <f>J10+J8+J12+J17+J19+J26+J28+J30+J32+J39</f>
        <v>9479107</v>
      </c>
      <c r="K42" s="22">
        <f>K10+K8+K12+K17+K19+K26+K28+K30+K32+K39</f>
        <v>6762740</v>
      </c>
      <c r="L42" s="22">
        <f>L10+L8+L12+L17+L19+L26+L28+L30+L32+L39</f>
        <v>3971988</v>
      </c>
    </row>
    <row r="43" ht="15.75" thickTop="1"/>
    <row r="44" ht="15">
      <c r="A44" s="197" t="s">
        <v>54</v>
      </c>
    </row>
    <row r="45" ht="15">
      <c r="A45" s="197" t="s">
        <v>52</v>
      </c>
    </row>
    <row r="46" ht="15">
      <c r="A46" s="197" t="s">
        <v>53</v>
      </c>
    </row>
  </sheetData>
  <printOptions horizontalCentered="1"/>
  <pageMargins left="0" right="0" top="0.984251968503937" bottom="0.5511811023622047" header="0.5511811023622047" footer="0.31496062992125984"/>
  <pageSetup firstPageNumber="79" useFirstPageNumber="1" horizontalDpi="300" verticalDpi="300" orientation="landscape" paperSize="9" r:id="rId1"/>
  <headerFooter alignWithMargins="0">
    <oddHeader>&amp;C&amp;"Times New Roman,Normalny"&amp;9&amp;P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3" sqref="A3"/>
    </sheetView>
  </sheetViews>
  <sheetFormatPr defaultColWidth="9.00390625" defaultRowHeight="12.75"/>
  <cols>
    <col min="1" max="1" width="11.125" style="0" bestFit="1" customWidth="1"/>
  </cols>
  <sheetData>
    <row r="1" ht="12.75">
      <c r="A1" s="111">
        <v>143200</v>
      </c>
    </row>
    <row r="2" ht="12.75">
      <c r="A2" s="111">
        <v>267500</v>
      </c>
    </row>
    <row r="3" ht="12.75">
      <c r="A3" s="111">
        <v>53840</v>
      </c>
    </row>
    <row r="4" ht="12.75">
      <c r="A4" s="111">
        <v>125000</v>
      </c>
    </row>
    <row r="5" ht="12.75">
      <c r="A5" s="111">
        <v>14944085</v>
      </c>
    </row>
    <row r="6" ht="12.75">
      <c r="A6" s="111">
        <v>847</v>
      </c>
    </row>
    <row r="7" ht="12.75">
      <c r="A7" s="111">
        <v>283</v>
      </c>
    </row>
    <row r="8" ht="12.75">
      <c r="A8" s="111">
        <v>2083309</v>
      </c>
    </row>
    <row r="9" ht="12.75">
      <c r="A9" s="111">
        <v>121</v>
      </c>
    </row>
    <row r="10" ht="12.75">
      <c r="A10" s="111">
        <v>41</v>
      </c>
    </row>
    <row r="11" ht="12.75">
      <c r="A11" s="111">
        <v>735181</v>
      </c>
    </row>
    <row r="12" ht="12.75">
      <c r="A12" s="111">
        <v>38391</v>
      </c>
    </row>
    <row r="13" ht="12.75">
      <c r="A13" s="111">
        <v>9464</v>
      </c>
    </row>
    <row r="14" ht="12.75">
      <c r="A14" s="111">
        <v>78106347</v>
      </c>
    </row>
    <row r="15" ht="12.75">
      <c r="A15" s="111">
        <v>79700</v>
      </c>
    </row>
    <row r="16" ht="12.75">
      <c r="A16" s="111">
        <v>6107162</v>
      </c>
    </row>
    <row r="17" ht="12.75">
      <c r="A17" s="111">
        <v>3565346</v>
      </c>
    </row>
    <row r="18" ht="12.75">
      <c r="A18" s="111">
        <f>SUM(A1:A17)</f>
        <v>106259817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Mioduszewska</cp:lastModifiedBy>
  <cp:lastPrinted>2008-08-27T10:14:02Z</cp:lastPrinted>
  <dcterms:created xsi:type="dcterms:W3CDTF">2007-08-02T11:44:29Z</dcterms:created>
  <dcterms:modified xsi:type="dcterms:W3CDTF">2008-10-13T08:19:18Z</dcterms:modified>
  <cp:category/>
  <cp:version/>
  <cp:contentType/>
  <cp:contentStatus/>
</cp:coreProperties>
</file>