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<sst xmlns="http://schemas.openxmlformats.org/spreadsheetml/2006/main" count="67" uniqueCount="67">
  <si>
    <t>Załącznik nr 4</t>
  </si>
  <si>
    <t>INFORMACJA   Z   REALIZACJI   REMONTÓW</t>
  </si>
  <si>
    <t>(stan na dzień 30.06.2008 r.)</t>
  </si>
  <si>
    <t>w tys.zł</t>
  </si>
  <si>
    <t xml:space="preserve">Rozdział </t>
  </si>
  <si>
    <t>Wyszczególnienie</t>
  </si>
  <si>
    <t>§</t>
  </si>
  <si>
    <t>Plan pierwotny</t>
  </si>
  <si>
    <t>Plan    po zmianach</t>
  </si>
  <si>
    <t>Wykonanie</t>
  </si>
  <si>
    <t>% wykonania              6  :  5</t>
  </si>
  <si>
    <t>Dział  500</t>
  </si>
  <si>
    <t>Remont targowisk miejskich</t>
  </si>
  <si>
    <t>Dział  600</t>
  </si>
  <si>
    <t>Remonty i naprawy dróg powiatowych</t>
  </si>
  <si>
    <t xml:space="preserve">Remonty dróg gminnych </t>
  </si>
  <si>
    <t>Remont dróg wewnętrznych</t>
  </si>
  <si>
    <t xml:space="preserve">Zarząd Dróg Miejskich </t>
  </si>
  <si>
    <r>
      <t xml:space="preserve">ZDM - </t>
    </r>
    <r>
      <rPr>
        <i/>
        <sz val="10"/>
        <rFont val="Times New Roman CE"/>
        <family val="1"/>
      </rPr>
      <t>remonty samochodów, pomieszczeń i sprzętu biurowego</t>
    </r>
  </si>
  <si>
    <t>Dział  700</t>
  </si>
  <si>
    <t>Wzmocnienie ścian oficyny budynku przy ul. H. Modrzejewskiej 41 w miejscach powstałych pęknięć murów</t>
  </si>
  <si>
    <t>Dział  750</t>
  </si>
  <si>
    <r>
      <t>Urząd Miejski -</t>
    </r>
    <r>
      <rPr>
        <i/>
        <sz val="10"/>
        <rFont val="Times New Roman CE"/>
        <family val="1"/>
      </rPr>
      <t xml:space="preserve">  usługi konserwacyjne i naprawcze budynku, remont toalet, schodów zewnętrznych  dyżurki Straży Miejskiej</t>
    </r>
  </si>
  <si>
    <t>OCHRONA ZDROWIA</t>
  </si>
  <si>
    <t>Izba Wytrzeźwień</t>
  </si>
  <si>
    <t>Dział  754</t>
  </si>
  <si>
    <r>
      <t>Komendy powiatowe Państwowej Straży Pożarnej -</t>
    </r>
    <r>
      <rPr>
        <i/>
        <sz val="10"/>
        <rFont val="Times New Roman CE"/>
        <family val="1"/>
      </rPr>
      <t xml:space="preserve"> remont budynku i sprzętu</t>
    </r>
  </si>
  <si>
    <t>Dział  801</t>
  </si>
  <si>
    <t>Szkoły podstawowe</t>
  </si>
  <si>
    <r>
      <t>Szkoły podstawowe specjalne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remonty bieżące</t>
    </r>
  </si>
  <si>
    <t>Przedszkola specjalne</t>
  </si>
  <si>
    <t>Gimnazja</t>
  </si>
  <si>
    <t>Gimnazja specjalne</t>
  </si>
  <si>
    <t>Zespoł Obsługi Ekonomiczno-Administracyjnej Szkół (Przedszkoli Miejskich)</t>
  </si>
  <si>
    <r>
      <t>Licea ogólnokształcące -</t>
    </r>
    <r>
      <rPr>
        <i/>
        <sz val="10"/>
        <rFont val="Times New Roman CE"/>
        <family val="1"/>
      </rPr>
      <t>remont sal lekcyjnych</t>
    </r>
  </si>
  <si>
    <t>Licea profilowane remont sal lekcyjnych</t>
  </si>
  <si>
    <r>
      <t>Szkoły zasadnicze -</t>
    </r>
    <r>
      <rPr>
        <i/>
        <sz val="10"/>
        <rFont val="Times New Roman CE"/>
        <family val="1"/>
      </rPr>
      <t>remont sal lekcyjnych</t>
    </r>
  </si>
  <si>
    <r>
      <t xml:space="preserve">Szkoły zawodowe specjalne - </t>
    </r>
    <r>
      <rPr>
        <i/>
        <sz val="10"/>
        <rFont val="Times New Roman CE"/>
        <family val="1"/>
      </rPr>
      <t>remonty bieżące</t>
    </r>
  </si>
  <si>
    <r>
      <t xml:space="preserve">Centrum Kształcenia Ustawicznego - </t>
    </r>
    <r>
      <rPr>
        <i/>
        <sz val="10"/>
        <rFont val="Times New Roman CE"/>
        <family val="1"/>
      </rPr>
      <t>remont szatni</t>
    </r>
  </si>
  <si>
    <t>Pozostała działalność</t>
  </si>
  <si>
    <t>Dział  852</t>
  </si>
  <si>
    <t>Remont   pomieszczeń  przy ul. Dworcowej  oraz  remont w   Rodzinnym Domu Dziecka nr 2</t>
  </si>
  <si>
    <t>Ośrodki pomocy społecznej</t>
  </si>
  <si>
    <t>Ośrodki adopcyjno-opiekuńcze</t>
  </si>
  <si>
    <t>Remonty bieżące w mieszkaniach chronionych</t>
  </si>
  <si>
    <t>Remonty bieżące w Ośrodku Adopcyjno-Opiekuńczym</t>
  </si>
  <si>
    <t>Dział  854</t>
  </si>
  <si>
    <r>
      <t>Świetlice szkolne -</t>
    </r>
    <r>
      <rPr>
        <i/>
        <sz val="10"/>
        <rFont val="Times New Roman CE"/>
        <family val="1"/>
      </rPr>
      <t xml:space="preserve"> remonty bieżące</t>
    </r>
  </si>
  <si>
    <r>
      <t>Specjalne ośrodki szkolno-wychowawcze -</t>
    </r>
    <r>
      <rPr>
        <i/>
        <sz val="10"/>
        <rFont val="Times New Roman CE"/>
        <family val="1"/>
      </rPr>
      <t xml:space="preserve"> remonty bieżące</t>
    </r>
  </si>
  <si>
    <t>Poradnie psychologiczno - pedagogiczne</t>
  </si>
  <si>
    <r>
      <t>Placówki wychowania pozaszkolnego-Pałac Młodzieży -</t>
    </r>
    <r>
      <rPr>
        <i/>
        <sz val="10"/>
        <rFont val="Times New Roman CE"/>
        <family val="1"/>
      </rPr>
      <t xml:space="preserve"> remonty bieżące</t>
    </r>
  </si>
  <si>
    <r>
      <t>Internaty i bursy szkolne -</t>
    </r>
    <r>
      <rPr>
        <i/>
        <sz val="10"/>
        <rFont val="Times New Roman CE"/>
        <family val="1"/>
      </rPr>
      <t xml:space="preserve"> remonty bieżące</t>
    </r>
  </si>
  <si>
    <r>
      <t>Szkolne schroniska młodzieżowe -</t>
    </r>
    <r>
      <rPr>
        <i/>
        <sz val="10"/>
        <rFont val="Times New Roman CE"/>
        <family val="1"/>
      </rPr>
      <t>remonty bieżące</t>
    </r>
  </si>
  <si>
    <t>Dział  900</t>
  </si>
  <si>
    <t xml:space="preserve">Remont wiat i słupków autobusowych </t>
  </si>
  <si>
    <t>Remont schroniska dla zwierząt</t>
  </si>
  <si>
    <t xml:space="preserve">Remont i konserwacja  oświetlenia </t>
  </si>
  <si>
    <t>Remonty placów zabaw</t>
  </si>
  <si>
    <t>Remont przejścia podziemnego</t>
  </si>
  <si>
    <t>Dział  921</t>
  </si>
  <si>
    <r>
      <t xml:space="preserve">Zakup usług konserwatorskich  dotyczących obiektów zabytkowych </t>
    </r>
    <r>
      <rPr>
        <i/>
        <sz val="10"/>
        <rFont val="Times New Roman CE"/>
        <family val="1"/>
      </rPr>
      <t>- mury miejskie</t>
    </r>
  </si>
  <si>
    <t>KULTURA FIZYCZNA I SPORT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</si>
  <si>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</si>
  <si>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>OGÓŁEM</t>
  </si>
  <si>
    <t>Autor dokumentu: Małgorzata Liwak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</si>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</sst>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1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i/>
      <sz val="10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18" applyFont="1" applyAlignment="1">
      <alignment vertical="center"/>
      <protection/>
    </xf>
    <xf numFmtId="0" fontId="1" fillId="0" borderId="0" xfId="18" applyFont="1" applyAlignment="1">
      <alignment vertical="center" wrapText="1"/>
      <protection/>
    </xf>
    <xf numFmtId="0" fontId="3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18" applyFont="1" applyAlignment="1">
      <alignment horizontal="centerContinuous" vertical="center" wrapText="1"/>
      <protection/>
    </xf>
    <xf numFmtId="0" fontId="5" fillId="0" borderId="0" xfId="18" applyFont="1" applyAlignment="1">
      <alignment horizontal="centerContinuous" vertical="center" wrapText="1"/>
      <protection/>
    </xf>
    <xf numFmtId="0" fontId="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1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Continuous" vertical="center" wrapText="1"/>
      <protection/>
    </xf>
    <xf numFmtId="0" fontId="6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10" fillId="0" borderId="5" xfId="0" applyFont="1" applyBorder="1" applyAlignment="1">
      <alignment horizontal="center" vertical="center" wrapText="1"/>
    </xf>
    <xf numFmtId="0" fontId="11" fillId="0" borderId="6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8" xfId="18" applyFont="1" applyBorder="1" applyAlignment="1">
      <alignment horizontal="center" vertical="center" wrapText="1"/>
      <protection/>
    </xf>
    <xf numFmtId="0" fontId="11" fillId="0" borderId="9" xfId="18" applyFont="1" applyBorder="1" applyAlignment="1">
      <alignment horizontal="center" vertical="center" wrapText="1"/>
      <protection/>
    </xf>
    <xf numFmtId="0" fontId="11" fillId="0" borderId="10" xfId="18" applyFont="1" applyBorder="1" applyAlignment="1">
      <alignment horizontal="center" vertical="center" wrapText="1"/>
      <protection/>
    </xf>
    <xf numFmtId="0" fontId="11" fillId="0" borderId="0" xfId="18" applyFont="1" applyAlignment="1">
      <alignment vertical="center"/>
      <protection/>
    </xf>
    <xf numFmtId="0" fontId="12" fillId="0" borderId="11" xfId="18" applyFont="1" applyBorder="1" applyAlignment="1">
      <alignment horizontal="center" vertical="center" wrapText="1"/>
      <protection/>
    </xf>
    <xf numFmtId="0" fontId="13" fillId="0" borderId="12" xfId="18" applyFont="1" applyBorder="1" applyAlignment="1">
      <alignment vertical="center" wrapText="1"/>
      <protection/>
    </xf>
    <xf numFmtId="0" fontId="12" fillId="0" borderId="13" xfId="18" applyFont="1" applyBorder="1" applyAlignment="1">
      <alignment horizontal="left" vertical="center" wrapText="1"/>
      <protection/>
    </xf>
    <xf numFmtId="164" fontId="13" fillId="0" borderId="13" xfId="18" applyNumberFormat="1" applyFont="1" applyBorder="1" applyAlignment="1">
      <alignment horizontal="right" vertical="center" wrapText="1"/>
      <protection/>
    </xf>
    <xf numFmtId="164" fontId="14" fillId="0" borderId="14" xfId="18" applyNumberFormat="1" applyFont="1" applyBorder="1" applyAlignment="1">
      <alignment horizontal="right" vertical="center"/>
      <protection/>
    </xf>
    <xf numFmtId="0" fontId="4" fillId="0" borderId="15" xfId="18" applyFont="1" applyBorder="1" applyAlignment="1">
      <alignment horizontal="center" vertical="center" wrapText="1"/>
      <protection/>
    </xf>
    <xf numFmtId="0" fontId="4" fillId="0" borderId="16" xfId="18" applyFont="1" applyBorder="1" applyAlignment="1">
      <alignment horizontal="left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164" fontId="4" fillId="0" borderId="18" xfId="18" applyNumberFormat="1" applyFont="1" applyBorder="1" applyAlignment="1">
      <alignment horizontal="right" vertical="center" wrapText="1"/>
      <protection/>
    </xf>
    <xf numFmtId="164" fontId="11" fillId="0" borderId="19" xfId="18" applyNumberFormat="1" applyFont="1" applyBorder="1" applyAlignment="1">
      <alignment horizontal="right" vertical="center"/>
      <protection/>
    </xf>
    <xf numFmtId="0" fontId="12" fillId="0" borderId="11" xfId="18" applyFont="1" applyBorder="1" applyAlignment="1">
      <alignment horizontal="center" vertical="center"/>
      <protection/>
    </xf>
    <xf numFmtId="164" fontId="13" fillId="0" borderId="13" xfId="18" applyNumberFormat="1" applyFont="1" applyBorder="1" applyAlignment="1">
      <alignment horizontal="right" vertical="center"/>
      <protection/>
    </xf>
    <xf numFmtId="0" fontId="12" fillId="0" borderId="0" xfId="18" applyFont="1" applyAlignment="1">
      <alignment vertical="center"/>
      <protection/>
    </xf>
    <xf numFmtId="0" fontId="4" fillId="0" borderId="15" xfId="18" applyFont="1" applyBorder="1" applyAlignment="1">
      <alignment horizontal="center" vertical="center"/>
      <protection/>
    </xf>
    <xf numFmtId="164" fontId="4" fillId="0" borderId="18" xfId="18" applyNumberFormat="1" applyFont="1" applyBorder="1" applyAlignment="1">
      <alignment horizontal="right" vertical="center"/>
      <protection/>
    </xf>
    <xf numFmtId="164" fontId="12" fillId="0" borderId="13" xfId="18" applyNumberFormat="1" applyFont="1" applyBorder="1" applyAlignment="1">
      <alignment horizontal="right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164" fontId="13" fillId="0" borderId="13" xfId="18" applyNumberFormat="1" applyFont="1" applyBorder="1" applyAlignment="1">
      <alignment vertical="center"/>
      <protection/>
    </xf>
    <xf numFmtId="0" fontId="12" fillId="0" borderId="0" xfId="18" applyFont="1" applyBorder="1" applyAlignment="1">
      <alignment vertical="center"/>
      <protection/>
    </xf>
    <xf numFmtId="0" fontId="4" fillId="0" borderId="20" xfId="18" applyFont="1" applyBorder="1" applyAlignment="1">
      <alignment horizontal="center" vertical="center"/>
      <protection/>
    </xf>
    <xf numFmtId="0" fontId="4" fillId="0" borderId="21" xfId="18" applyFont="1" applyBorder="1" applyAlignment="1">
      <alignment vertical="center" wrapText="1"/>
      <protection/>
    </xf>
    <xf numFmtId="164" fontId="4" fillId="0" borderId="22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12" fillId="0" borderId="23" xfId="18" applyFont="1" applyBorder="1" applyAlignment="1">
      <alignment horizontal="center" vertical="center"/>
      <protection/>
    </xf>
    <xf numFmtId="0" fontId="12" fillId="0" borderId="24" xfId="18" applyFont="1" applyBorder="1" applyAlignment="1">
      <alignment vertical="center" wrapText="1"/>
      <protection/>
    </xf>
    <xf numFmtId="0" fontId="12" fillId="0" borderId="25" xfId="18" applyFont="1" applyBorder="1" applyAlignment="1">
      <alignment vertical="center" wrapText="1"/>
      <protection/>
    </xf>
    <xf numFmtId="164" fontId="12" fillId="0" borderId="13" xfId="18" applyNumberFormat="1" applyFont="1" applyBorder="1" applyAlignment="1">
      <alignment vertical="center"/>
      <protection/>
    </xf>
    <xf numFmtId="3" fontId="12" fillId="0" borderId="26" xfId="18" applyNumberFormat="1" applyFont="1" applyBorder="1" applyAlignment="1">
      <alignment vertical="center"/>
      <protection/>
    </xf>
    <xf numFmtId="0" fontId="4" fillId="0" borderId="20" xfId="18" applyFont="1" applyBorder="1" applyAlignment="1">
      <alignment horizontal="center" vertical="center"/>
      <protection/>
    </xf>
    <xf numFmtId="0" fontId="4" fillId="0" borderId="27" xfId="18" applyFont="1" applyBorder="1" applyAlignment="1">
      <alignment vertical="center" wrapText="1"/>
      <protection/>
    </xf>
    <xf numFmtId="3" fontId="4" fillId="0" borderId="28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164" fontId="4" fillId="0" borderId="18" xfId="18" applyNumberFormat="1" applyFont="1" applyBorder="1" applyAlignment="1">
      <alignment vertical="center"/>
      <protection/>
    </xf>
    <xf numFmtId="164" fontId="13" fillId="0" borderId="14" xfId="18" applyNumberFormat="1" applyFont="1" applyBorder="1" applyAlignment="1">
      <alignment horizontal="right" vertical="center"/>
      <protection/>
    </xf>
    <xf numFmtId="0" fontId="4" fillId="0" borderId="29" xfId="18" applyFont="1" applyBorder="1" applyAlignment="1">
      <alignment horizontal="center" vertical="center"/>
      <protection/>
    </xf>
    <xf numFmtId="0" fontId="4" fillId="0" borderId="30" xfId="18" applyFont="1" applyBorder="1" applyAlignment="1">
      <alignment vertical="center" wrapText="1"/>
      <protection/>
    </xf>
    <xf numFmtId="164" fontId="4" fillId="0" borderId="31" xfId="18" applyNumberFormat="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2" xfId="18" applyFont="1" applyBorder="1" applyAlignment="1">
      <alignment horizontal="center" vertical="center"/>
      <protection/>
    </xf>
    <xf numFmtId="0" fontId="4" fillId="0" borderId="33" xfId="18" applyFont="1" applyBorder="1" applyAlignment="1">
      <alignment vertical="center" wrapText="1"/>
      <protection/>
    </xf>
    <xf numFmtId="0" fontId="4" fillId="0" borderId="34" xfId="18" applyFont="1" applyBorder="1" applyAlignment="1">
      <alignment horizontal="center" vertical="center" wrapText="1"/>
      <protection/>
    </xf>
    <xf numFmtId="164" fontId="4" fillId="0" borderId="35" xfId="18" applyNumberFormat="1" applyFont="1" applyBorder="1" applyAlignment="1">
      <alignment vertical="center"/>
      <protection/>
    </xf>
    <xf numFmtId="164" fontId="11" fillId="0" borderId="36" xfId="18" applyNumberFormat="1" applyFont="1" applyBorder="1" applyAlignment="1">
      <alignment horizontal="right" vertical="center"/>
      <protection/>
    </xf>
    <xf numFmtId="0" fontId="4" fillId="0" borderId="6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164" fontId="4" fillId="0" borderId="9" xfId="18" applyNumberFormat="1" applyFont="1" applyBorder="1" applyAlignment="1">
      <alignment vertical="center"/>
      <protection/>
    </xf>
    <xf numFmtId="164" fontId="11" fillId="0" borderId="37" xfId="18" applyNumberFormat="1" applyFont="1" applyBorder="1" applyAlignment="1">
      <alignment horizontal="right" vertical="center"/>
      <protection/>
    </xf>
    <xf numFmtId="0" fontId="12" fillId="0" borderId="38" xfId="18" applyFont="1" applyBorder="1" applyAlignment="1">
      <alignment horizontal="center" vertical="center"/>
      <protection/>
    </xf>
    <xf numFmtId="0" fontId="13" fillId="0" borderId="39" xfId="18" applyFont="1" applyBorder="1" applyAlignment="1">
      <alignment vertical="center" wrapText="1"/>
      <protection/>
    </xf>
    <xf numFmtId="0" fontId="12" fillId="0" borderId="40" xfId="18" applyFont="1" applyBorder="1" applyAlignment="1">
      <alignment vertical="center" wrapText="1"/>
      <protection/>
    </xf>
    <xf numFmtId="164" fontId="13" fillId="0" borderId="40" xfId="18" applyNumberFormat="1" applyFont="1" applyBorder="1" applyAlignment="1">
      <alignment vertical="center"/>
      <protection/>
    </xf>
    <xf numFmtId="164" fontId="14" fillId="0" borderId="41" xfId="18" applyNumberFormat="1" applyFont="1" applyBorder="1" applyAlignment="1">
      <alignment horizontal="right" vertical="center"/>
      <protection/>
    </xf>
    <xf numFmtId="0" fontId="4" fillId="0" borderId="42" xfId="18" applyFont="1" applyBorder="1" applyAlignment="1">
      <alignment horizontal="center" vertical="center" wrapText="1"/>
      <protection/>
    </xf>
    <xf numFmtId="164" fontId="11" fillId="0" borderId="43" xfId="18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" fillId="0" borderId="44" xfId="18" applyFont="1" applyBorder="1" applyAlignment="1">
      <alignment horizontal="center" vertical="center"/>
      <protection/>
    </xf>
    <xf numFmtId="0" fontId="4" fillId="0" borderId="45" xfId="18" applyFont="1" applyBorder="1" applyAlignment="1">
      <alignment vertical="center" wrapText="1"/>
      <protection/>
    </xf>
    <xf numFmtId="164" fontId="4" fillId="0" borderId="4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2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4" fillId="0" borderId="34" xfId="18" applyFont="1" applyBorder="1" applyAlignment="1">
      <alignment vertical="center" wrapText="1"/>
      <protection/>
    </xf>
    <xf numFmtId="3" fontId="4" fillId="0" borderId="46" xfId="18" applyNumberFormat="1" applyFont="1" applyBorder="1" applyAlignment="1">
      <alignment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vertical="center" wrapText="1"/>
      <protection/>
    </xf>
    <xf numFmtId="0" fontId="6" fillId="0" borderId="13" xfId="18" applyFont="1" applyBorder="1" applyAlignment="1">
      <alignment vertical="center" wrapText="1"/>
      <protection/>
    </xf>
    <xf numFmtId="164" fontId="6" fillId="0" borderId="13" xfId="18" applyNumberFormat="1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2"/>
  <sheetViews>
    <sheetView tabSelected="1" workbookViewId="0" topLeftCell="A43">
      <selection activeCell="A60" sqref="A60:A62"/>
    </sheetView>
  </sheetViews>
  <sheetFormatPr defaultColWidth="9.00390625" defaultRowHeight="12.75"/>
  <cols>
    <col min="1" max="1" width="7.25390625" style="1" customWidth="1"/>
    <col min="2" max="2" width="37.25390625" style="2" customWidth="1"/>
    <col min="3" max="3" width="5.625" style="2" customWidth="1"/>
    <col min="4" max="4" width="11.00390625" style="1" customWidth="1"/>
    <col min="5" max="5" width="10.875" style="1" customWidth="1"/>
    <col min="6" max="6" width="9.75390625" style="1" customWidth="1"/>
    <col min="7" max="7" width="6.75390625" style="1" customWidth="1"/>
    <col min="8" max="236" width="10.00390625" style="1" customWidth="1"/>
    <col min="237" max="16384" width="10.00390625" style="4" customWidth="1"/>
  </cols>
  <sheetData>
    <row r="1" ht="15.75">
      <c r="F1" s="3" t="s">
        <v>0</v>
      </c>
    </row>
    <row r="2" spans="1:6" s="8" customFormat="1" ht="21" customHeight="1">
      <c r="A2" s="5" t="s">
        <v>1</v>
      </c>
      <c r="B2" s="6"/>
      <c r="C2" s="6"/>
      <c r="D2" s="7"/>
      <c r="E2" s="7"/>
      <c r="F2" s="7"/>
    </row>
    <row r="3" spans="1:236" s="14" customFormat="1" ht="15.75" customHeight="1">
      <c r="A3" s="9" t="s">
        <v>2</v>
      </c>
      <c r="B3" s="10"/>
      <c r="C3" s="10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</row>
    <row r="4" spans="1:236" s="14" customFormat="1" ht="15.75" customHeight="1" thickBot="1">
      <c r="A4" s="9"/>
      <c r="B4" s="10"/>
      <c r="C4" s="10"/>
      <c r="D4" s="11"/>
      <c r="E4" s="11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  <row r="5" spans="1:7" ht="47.25" customHeight="1" thickTop="1">
      <c r="A5" s="15" t="s">
        <v>4</v>
      </c>
      <c r="B5" s="16" t="s">
        <v>5</v>
      </c>
      <c r="C5" s="17" t="s">
        <v>6</v>
      </c>
      <c r="D5" s="18" t="s">
        <v>7</v>
      </c>
      <c r="E5" s="19" t="s">
        <v>8</v>
      </c>
      <c r="F5" s="19" t="s">
        <v>9</v>
      </c>
      <c r="G5" s="20" t="s">
        <v>10</v>
      </c>
    </row>
    <row r="6" spans="1:7" s="26" customFormat="1" ht="12.75" customHeight="1" thickBot="1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23">
        <v>6</v>
      </c>
      <c r="G6" s="25">
        <v>7</v>
      </c>
    </row>
    <row r="7" spans="1:7" s="26" customFormat="1" ht="19.5" customHeight="1" thickBot="1" thickTop="1">
      <c r="A7" s="27"/>
      <c r="B7" s="28" t="s">
        <v>11</v>
      </c>
      <c r="C7" s="29"/>
      <c r="D7" s="30">
        <f>D8</f>
        <v>25</v>
      </c>
      <c r="E7" s="30">
        <f>E8</f>
        <v>25</v>
      </c>
      <c r="F7" s="30">
        <f>F8</f>
        <v>0</v>
      </c>
      <c r="G7" s="31">
        <f aca="true" t="shared" si="0" ref="G7:G14">F7/E7*100</f>
        <v>0</v>
      </c>
    </row>
    <row r="8" spans="1:7" s="26" customFormat="1" ht="20.25" customHeight="1" thickBot="1" thickTop="1">
      <c r="A8" s="32">
        <v>50095</v>
      </c>
      <c r="B8" s="33" t="s">
        <v>12</v>
      </c>
      <c r="C8" s="34">
        <v>4270</v>
      </c>
      <c r="D8" s="35">
        <v>25</v>
      </c>
      <c r="E8" s="35">
        <v>25</v>
      </c>
      <c r="F8" s="35">
        <v>0</v>
      </c>
      <c r="G8" s="36">
        <f t="shared" si="0"/>
        <v>0</v>
      </c>
    </row>
    <row r="9" spans="1:7" s="39" customFormat="1" ht="16.5" thickBot="1" thickTop="1">
      <c r="A9" s="37"/>
      <c r="B9" s="28" t="s">
        <v>13</v>
      </c>
      <c r="C9" s="29"/>
      <c r="D9" s="38">
        <f>SUM(D10:D14)</f>
        <v>2206.2</v>
      </c>
      <c r="E9" s="38">
        <f>SUM(E10:E14)</f>
        <v>2031.06</v>
      </c>
      <c r="F9" s="38">
        <f>SUM(F10:F14)</f>
        <v>934.073</v>
      </c>
      <c r="G9" s="31">
        <f t="shared" si="0"/>
        <v>45.98943408860398</v>
      </c>
    </row>
    <row r="10" spans="1:7" s="39" customFormat="1" ht="15" thickTop="1">
      <c r="A10" s="40">
        <v>60015</v>
      </c>
      <c r="B10" s="33" t="s">
        <v>14</v>
      </c>
      <c r="C10" s="34">
        <v>4270</v>
      </c>
      <c r="D10" s="41">
        <v>650</v>
      </c>
      <c r="E10" s="41">
        <v>610</v>
      </c>
      <c r="F10" s="41">
        <v>493.806</v>
      </c>
      <c r="G10" s="36">
        <f t="shared" si="0"/>
        <v>80.95180327868852</v>
      </c>
    </row>
    <row r="11" spans="1:7" s="26" customFormat="1" ht="15" customHeight="1">
      <c r="A11" s="40">
        <v>60016</v>
      </c>
      <c r="B11" s="33" t="s">
        <v>15</v>
      </c>
      <c r="C11" s="34">
        <v>4270</v>
      </c>
      <c r="D11" s="41">
        <v>700</v>
      </c>
      <c r="E11" s="41">
        <v>281.96</v>
      </c>
      <c r="F11" s="41">
        <v>259.122</v>
      </c>
      <c r="G11" s="36">
        <f t="shared" si="0"/>
        <v>91.90026954177898</v>
      </c>
    </row>
    <row r="12" spans="1:7" s="26" customFormat="1" ht="15" customHeight="1">
      <c r="A12" s="40">
        <v>60017</v>
      </c>
      <c r="B12" s="33" t="s">
        <v>16</v>
      </c>
      <c r="C12" s="34">
        <v>4270</v>
      </c>
      <c r="D12" s="41">
        <v>818.2</v>
      </c>
      <c r="E12" s="41">
        <v>1101.1</v>
      </c>
      <c r="F12" s="41">
        <v>172.581</v>
      </c>
      <c r="G12" s="36">
        <f t="shared" si="0"/>
        <v>15.673508309871947</v>
      </c>
    </row>
    <row r="13" spans="1:7" s="26" customFormat="1" ht="12.75" hidden="1">
      <c r="A13" s="40">
        <v>60095</v>
      </c>
      <c r="B13" s="33" t="s">
        <v>17</v>
      </c>
      <c r="C13" s="34">
        <v>4270</v>
      </c>
      <c r="D13" s="41">
        <v>0</v>
      </c>
      <c r="E13" s="41">
        <v>0</v>
      </c>
      <c r="F13" s="41">
        <v>0</v>
      </c>
      <c r="G13" s="36" t="e">
        <f t="shared" si="0"/>
        <v>#DIV/0!</v>
      </c>
    </row>
    <row r="14" spans="1:7" s="26" customFormat="1" ht="26.25" thickBot="1">
      <c r="A14" s="40">
        <v>60095</v>
      </c>
      <c r="B14" s="33" t="s">
        <v>18</v>
      </c>
      <c r="C14" s="34">
        <v>4270</v>
      </c>
      <c r="D14" s="41">
        <v>38</v>
      </c>
      <c r="E14" s="41">
        <v>38</v>
      </c>
      <c r="F14" s="41">
        <v>8.564</v>
      </c>
      <c r="G14" s="36">
        <f t="shared" si="0"/>
        <v>22.53684210526316</v>
      </c>
    </row>
    <row r="15" spans="1:7" s="26" customFormat="1" ht="19.5" customHeight="1" thickBot="1" thickTop="1">
      <c r="A15" s="27"/>
      <c r="B15" s="28" t="s">
        <v>19</v>
      </c>
      <c r="C15" s="29"/>
      <c r="D15" s="42">
        <f>SUM(D16)</f>
        <v>0</v>
      </c>
      <c r="E15" s="30">
        <f>E16</f>
        <v>20.2</v>
      </c>
      <c r="F15" s="30">
        <f>F16</f>
        <v>20.14</v>
      </c>
      <c r="G15" s="31">
        <f>F15/E15*100</f>
        <v>99.70297029702971</v>
      </c>
    </row>
    <row r="16" spans="1:7" s="26" customFormat="1" ht="39.75" thickBot="1" thickTop="1">
      <c r="A16" s="32">
        <v>70095</v>
      </c>
      <c r="B16" s="33" t="s">
        <v>20</v>
      </c>
      <c r="C16" s="34">
        <v>4270</v>
      </c>
      <c r="D16" s="35">
        <v>0</v>
      </c>
      <c r="E16" s="35">
        <v>20.2</v>
      </c>
      <c r="F16" s="35">
        <v>20.14</v>
      </c>
      <c r="G16" s="36">
        <f>F16/E16*100</f>
        <v>99.70297029702971</v>
      </c>
    </row>
    <row r="17" spans="1:20" s="39" customFormat="1" ht="16.5" thickBot="1" thickTop="1">
      <c r="A17" s="37"/>
      <c r="B17" s="28" t="s">
        <v>21</v>
      </c>
      <c r="C17" s="43"/>
      <c r="D17" s="44">
        <f>D18</f>
        <v>455</v>
      </c>
      <c r="E17" s="44">
        <f>E18</f>
        <v>432.3</v>
      </c>
      <c r="F17" s="44">
        <f>F18</f>
        <v>77.01</v>
      </c>
      <c r="G17" s="31">
        <f>F17/E17*100</f>
        <v>17.81401804302568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36" ht="44.25" customHeight="1" thickBot="1" thickTop="1">
      <c r="A18" s="46">
        <v>75023</v>
      </c>
      <c r="B18" s="47" t="s">
        <v>22</v>
      </c>
      <c r="C18" s="34">
        <v>4270</v>
      </c>
      <c r="D18" s="48">
        <v>455</v>
      </c>
      <c r="E18" s="48">
        <v>432.3</v>
      </c>
      <c r="F18" s="48">
        <v>77.01</v>
      </c>
      <c r="G18" s="36">
        <f>F18/E18*100</f>
        <v>17.81401804302568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7" s="39" customFormat="1" ht="15.75" hidden="1" thickBot="1" thickTop="1">
      <c r="A19" s="50">
        <v>851</v>
      </c>
      <c r="B19" s="51" t="s">
        <v>23</v>
      </c>
      <c r="C19" s="52"/>
      <c r="D19" s="53">
        <f>SUM(D20)</f>
        <v>0</v>
      </c>
      <c r="E19" s="53">
        <f>SUM(E20)</f>
        <v>0</v>
      </c>
      <c r="F19" s="53">
        <f>SUM(F20)</f>
        <v>0</v>
      </c>
      <c r="G19" s="54">
        <f>SUM(G20)</f>
        <v>0</v>
      </c>
    </row>
    <row r="20" spans="1:236" ht="13.5" hidden="1" thickBot="1">
      <c r="A20" s="55">
        <v>85158</v>
      </c>
      <c r="B20" s="47" t="s">
        <v>24</v>
      </c>
      <c r="C20" s="56"/>
      <c r="D20" s="48">
        <v>0</v>
      </c>
      <c r="E20" s="48">
        <v>0</v>
      </c>
      <c r="F20" s="48">
        <v>0</v>
      </c>
      <c r="G20" s="57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16.5" thickBot="1" thickTop="1">
      <c r="A21" s="37"/>
      <c r="B21" s="28" t="s">
        <v>25</v>
      </c>
      <c r="C21" s="43"/>
      <c r="D21" s="53">
        <f>SUM(D22)</f>
        <v>30</v>
      </c>
      <c r="E21" s="53">
        <f>SUM(E22)</f>
        <v>59</v>
      </c>
      <c r="F21" s="53">
        <f>SUM(F22)</f>
        <v>22.42</v>
      </c>
      <c r="G21" s="31">
        <f aca="true" t="shared" si="1" ref="G21:G40">F21/E21*100</f>
        <v>38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9.25" customHeight="1" thickBot="1" thickTop="1">
      <c r="A22" s="40">
        <v>75411</v>
      </c>
      <c r="B22" s="58" t="s">
        <v>26</v>
      </c>
      <c r="C22" s="34">
        <v>4270</v>
      </c>
      <c r="D22" s="59">
        <v>30</v>
      </c>
      <c r="E22" s="59">
        <v>59</v>
      </c>
      <c r="F22" s="59">
        <v>22.42</v>
      </c>
      <c r="G22" s="36">
        <f t="shared" si="1"/>
        <v>38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16.5" thickBot="1" thickTop="1">
      <c r="A23" s="37"/>
      <c r="B23" s="28" t="s">
        <v>27</v>
      </c>
      <c r="C23" s="43"/>
      <c r="D23" s="44">
        <f>SUM(D24:D35)</f>
        <v>491.79999999999995</v>
      </c>
      <c r="E23" s="44">
        <f>SUM(E24:E35)</f>
        <v>689</v>
      </c>
      <c r="F23" s="44">
        <f>SUM(F24:F35)</f>
        <v>231.25</v>
      </c>
      <c r="G23" s="60">
        <f t="shared" si="1"/>
        <v>33.56313497822932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ht="15" customHeight="1" thickTop="1">
      <c r="A24" s="61">
        <v>80101</v>
      </c>
      <c r="B24" s="62" t="s">
        <v>28</v>
      </c>
      <c r="C24" s="34">
        <v>4270</v>
      </c>
      <c r="D24" s="63">
        <v>49.8</v>
      </c>
      <c r="E24" s="63">
        <v>115.22</v>
      </c>
      <c r="F24" s="63">
        <v>26.33</v>
      </c>
      <c r="G24" s="36">
        <f t="shared" si="1"/>
        <v>22.851935427877105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ht="15" customHeight="1">
      <c r="A25" s="40">
        <v>80102</v>
      </c>
      <c r="B25" s="58" t="s">
        <v>29</v>
      </c>
      <c r="C25" s="34">
        <v>4270</v>
      </c>
      <c r="D25" s="59">
        <v>3.8</v>
      </c>
      <c r="E25" s="59">
        <v>3.8</v>
      </c>
      <c r="F25" s="59">
        <v>3.36</v>
      </c>
      <c r="G25" s="36">
        <f t="shared" si="1"/>
        <v>88.42105263157895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ht="15" customHeight="1">
      <c r="A26" s="40">
        <v>80105</v>
      </c>
      <c r="B26" s="58" t="s">
        <v>30</v>
      </c>
      <c r="C26" s="34">
        <v>4270</v>
      </c>
      <c r="D26" s="59">
        <v>2</v>
      </c>
      <c r="E26" s="59">
        <v>2</v>
      </c>
      <c r="F26" s="59">
        <v>2</v>
      </c>
      <c r="G26" s="36">
        <f t="shared" si="1"/>
        <v>100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ht="15" customHeight="1">
      <c r="A27" s="40">
        <v>80110</v>
      </c>
      <c r="B27" s="58" t="s">
        <v>31</v>
      </c>
      <c r="C27" s="34">
        <v>4270</v>
      </c>
      <c r="D27" s="59">
        <v>34.5</v>
      </c>
      <c r="E27" s="59">
        <v>75.28</v>
      </c>
      <c r="F27" s="59">
        <f>24.74</f>
        <v>24.74</v>
      </c>
      <c r="G27" s="36">
        <f t="shared" si="1"/>
        <v>32.86397449521785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ht="15" customHeight="1">
      <c r="A28" s="40">
        <v>80111</v>
      </c>
      <c r="B28" s="58" t="s">
        <v>32</v>
      </c>
      <c r="C28" s="34">
        <v>4270</v>
      </c>
      <c r="D28" s="59">
        <v>3.9</v>
      </c>
      <c r="E28" s="59">
        <v>3.9</v>
      </c>
      <c r="F28" s="59">
        <v>2.72</v>
      </c>
      <c r="G28" s="36">
        <f t="shared" si="1"/>
        <v>69.74358974358975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ht="25.5">
      <c r="A29" s="40">
        <v>80114</v>
      </c>
      <c r="B29" s="58" t="s">
        <v>33</v>
      </c>
      <c r="C29" s="34">
        <v>4270</v>
      </c>
      <c r="D29" s="59">
        <v>300</v>
      </c>
      <c r="E29" s="59">
        <v>385</v>
      </c>
      <c r="F29" s="59">
        <v>137.85</v>
      </c>
      <c r="G29" s="36">
        <f t="shared" si="1"/>
        <v>35.8051948051948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15" customHeight="1">
      <c r="A30" s="40">
        <v>80120</v>
      </c>
      <c r="B30" s="58" t="s">
        <v>34</v>
      </c>
      <c r="C30" s="34">
        <v>4270</v>
      </c>
      <c r="D30" s="59">
        <v>29</v>
      </c>
      <c r="E30" s="59">
        <v>35</v>
      </c>
      <c r="F30" s="59">
        <f>18.06+0.02</f>
        <v>18.08</v>
      </c>
      <c r="G30" s="36">
        <f t="shared" si="1"/>
        <v>51.65714285714286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15" customHeight="1">
      <c r="A31" s="40">
        <v>80123</v>
      </c>
      <c r="B31" s="58" t="s">
        <v>35</v>
      </c>
      <c r="C31" s="34">
        <v>4270</v>
      </c>
      <c r="D31" s="59">
        <v>4.4</v>
      </c>
      <c r="E31" s="59">
        <v>4.4</v>
      </c>
      <c r="F31" s="59">
        <v>0.3</v>
      </c>
      <c r="G31" s="36">
        <f t="shared" si="1"/>
        <v>6.8181818181818175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ht="15" customHeight="1">
      <c r="A32" s="40">
        <v>80130</v>
      </c>
      <c r="B32" s="58" t="s">
        <v>36</v>
      </c>
      <c r="C32" s="34">
        <v>4270</v>
      </c>
      <c r="D32" s="59">
        <v>46</v>
      </c>
      <c r="E32" s="59">
        <v>46</v>
      </c>
      <c r="F32" s="59">
        <f>11.67+0.01</f>
        <v>11.68</v>
      </c>
      <c r="G32" s="36">
        <f t="shared" si="1"/>
        <v>25.39130434782609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ht="15" customHeight="1">
      <c r="A33" s="40">
        <v>80134</v>
      </c>
      <c r="B33" s="58" t="s">
        <v>37</v>
      </c>
      <c r="C33" s="34">
        <v>4270</v>
      </c>
      <c r="D33" s="59">
        <v>1.4</v>
      </c>
      <c r="E33" s="59">
        <v>1.4</v>
      </c>
      <c r="F33" s="59">
        <v>0.91</v>
      </c>
      <c r="G33" s="36">
        <f t="shared" si="1"/>
        <v>65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25.5">
      <c r="A34" s="40">
        <v>80140</v>
      </c>
      <c r="B34" s="58" t="s">
        <v>38</v>
      </c>
      <c r="C34" s="34">
        <v>4270</v>
      </c>
      <c r="D34" s="59">
        <v>10</v>
      </c>
      <c r="E34" s="59">
        <v>10</v>
      </c>
      <c r="F34" s="59">
        <f>3.26+0.02</f>
        <v>3.28</v>
      </c>
      <c r="G34" s="36">
        <f t="shared" si="1"/>
        <v>32.8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18.75" customHeight="1" thickBot="1">
      <c r="A35" s="40">
        <v>80195</v>
      </c>
      <c r="B35" s="58" t="s">
        <v>39</v>
      </c>
      <c r="C35" s="34">
        <v>4270</v>
      </c>
      <c r="D35" s="59">
        <v>7</v>
      </c>
      <c r="E35" s="59">
        <v>7</v>
      </c>
      <c r="F35" s="59">
        <v>0</v>
      </c>
      <c r="G35" s="36">
        <f t="shared" si="1"/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7" s="64" customFormat="1" ht="16.5" thickBot="1" thickTop="1">
      <c r="A36" s="37"/>
      <c r="B36" s="28" t="s">
        <v>40</v>
      </c>
      <c r="C36" s="43"/>
      <c r="D36" s="44">
        <f>SUM(D37:D41)</f>
        <v>136.49</v>
      </c>
      <c r="E36" s="44">
        <f>SUM(E37:E41)</f>
        <v>180.49</v>
      </c>
      <c r="F36" s="44">
        <f>SUM(F37:F41)</f>
        <v>4.96</v>
      </c>
      <c r="G36" s="31">
        <f t="shared" si="1"/>
        <v>2.748074685578148</v>
      </c>
    </row>
    <row r="37" spans="1:7" s="64" customFormat="1" ht="27.75" customHeight="1" thickTop="1">
      <c r="A37" s="61">
        <v>85201</v>
      </c>
      <c r="B37" s="62" t="s">
        <v>41</v>
      </c>
      <c r="C37" s="34">
        <v>4270</v>
      </c>
      <c r="D37" s="63">
        <v>62</v>
      </c>
      <c r="E37" s="63">
        <v>106</v>
      </c>
      <c r="F37" s="63">
        <v>0</v>
      </c>
      <c r="G37" s="36">
        <f t="shared" si="1"/>
        <v>0</v>
      </c>
    </row>
    <row r="38" spans="1:7" s="65" customFormat="1" ht="15" customHeight="1">
      <c r="A38" s="40">
        <v>85219</v>
      </c>
      <c r="B38" s="58" t="s">
        <v>42</v>
      </c>
      <c r="C38" s="34">
        <v>4270</v>
      </c>
      <c r="D38" s="59">
        <v>70</v>
      </c>
      <c r="E38" s="59">
        <v>70</v>
      </c>
      <c r="F38" s="59">
        <v>4.96</v>
      </c>
      <c r="G38" s="36">
        <f t="shared" si="1"/>
        <v>7.085714285714285</v>
      </c>
    </row>
    <row r="39" spans="1:7" s="65" customFormat="1" ht="15.75" customHeight="1" hidden="1">
      <c r="A39" s="40">
        <v>85226</v>
      </c>
      <c r="B39" s="58" t="s">
        <v>43</v>
      </c>
      <c r="C39" s="34">
        <v>4270</v>
      </c>
      <c r="D39" s="59"/>
      <c r="E39" s="59"/>
      <c r="F39" s="59"/>
      <c r="G39" s="36" t="e">
        <f t="shared" si="1"/>
        <v>#DIV/0!</v>
      </c>
    </row>
    <row r="40" spans="1:7" s="65" customFormat="1" ht="17.25" customHeight="1">
      <c r="A40" s="66">
        <v>85220</v>
      </c>
      <c r="B40" s="67" t="s">
        <v>44</v>
      </c>
      <c r="C40" s="68">
        <v>4270</v>
      </c>
      <c r="D40" s="69">
        <v>4</v>
      </c>
      <c r="E40" s="69">
        <v>4</v>
      </c>
      <c r="F40" s="69">
        <v>0</v>
      </c>
      <c r="G40" s="70">
        <f t="shared" si="1"/>
        <v>0</v>
      </c>
    </row>
    <row r="41" spans="1:7" s="65" customFormat="1" ht="32.25" customHeight="1" thickBot="1">
      <c r="A41" s="71">
        <v>85226</v>
      </c>
      <c r="B41" s="72" t="s">
        <v>45</v>
      </c>
      <c r="C41" s="73">
        <v>4270</v>
      </c>
      <c r="D41" s="74">
        <v>0.49</v>
      </c>
      <c r="E41" s="74">
        <v>0.49</v>
      </c>
      <c r="F41" s="74">
        <v>0</v>
      </c>
      <c r="G41" s="75">
        <f>F41/E41*100</f>
        <v>0</v>
      </c>
    </row>
    <row r="42" spans="1:7" s="65" customFormat="1" ht="19.5" customHeight="1" thickBot="1" thickTop="1">
      <c r="A42" s="76"/>
      <c r="B42" s="77" t="s">
        <v>46</v>
      </c>
      <c r="C42" s="78"/>
      <c r="D42" s="79">
        <f>SUM(D43:D48)</f>
        <v>33.5</v>
      </c>
      <c r="E42" s="79">
        <f>SUM(E43:E48)</f>
        <v>35</v>
      </c>
      <c r="F42" s="79">
        <f>SUM(F43:F48)</f>
        <v>13.408</v>
      </c>
      <c r="G42" s="80">
        <f aca="true" t="shared" si="2" ref="G42:G54">F42/E42*100</f>
        <v>38.308571428571426</v>
      </c>
    </row>
    <row r="43" spans="1:7" s="83" customFormat="1" ht="14.25" customHeight="1" thickTop="1">
      <c r="A43" s="61">
        <v>85401</v>
      </c>
      <c r="B43" s="62" t="s">
        <v>47</v>
      </c>
      <c r="C43" s="81">
        <v>4270</v>
      </c>
      <c r="D43" s="63">
        <v>0.3</v>
      </c>
      <c r="E43" s="63">
        <v>0.3</v>
      </c>
      <c r="F43" s="63">
        <v>0.3</v>
      </c>
      <c r="G43" s="82">
        <f t="shared" si="2"/>
        <v>100</v>
      </c>
    </row>
    <row r="44" spans="1:7" s="65" customFormat="1" ht="24.75" customHeight="1">
      <c r="A44" s="40">
        <v>85403</v>
      </c>
      <c r="B44" s="58" t="s">
        <v>48</v>
      </c>
      <c r="C44" s="34">
        <v>4270</v>
      </c>
      <c r="D44" s="59">
        <v>8</v>
      </c>
      <c r="E44" s="59">
        <v>8</v>
      </c>
      <c r="F44" s="59">
        <v>4.62</v>
      </c>
      <c r="G44" s="36">
        <f t="shared" si="2"/>
        <v>57.75</v>
      </c>
    </row>
    <row r="45" spans="1:7" s="65" customFormat="1" ht="18" customHeight="1">
      <c r="A45" s="40">
        <v>85406</v>
      </c>
      <c r="B45" s="58" t="s">
        <v>49</v>
      </c>
      <c r="C45" s="34">
        <v>4270</v>
      </c>
      <c r="D45" s="59">
        <v>0</v>
      </c>
      <c r="E45" s="59">
        <v>1.5</v>
      </c>
      <c r="F45" s="59">
        <v>0</v>
      </c>
      <c r="G45" s="36">
        <f t="shared" si="2"/>
        <v>0</v>
      </c>
    </row>
    <row r="46" spans="1:7" s="83" customFormat="1" ht="27.75" customHeight="1">
      <c r="A46" s="40">
        <v>85407</v>
      </c>
      <c r="B46" s="58" t="s">
        <v>50</v>
      </c>
      <c r="C46" s="34">
        <v>4270</v>
      </c>
      <c r="D46" s="59">
        <v>4</v>
      </c>
      <c r="E46" s="59">
        <v>4</v>
      </c>
      <c r="F46" s="59">
        <v>1.458</v>
      </c>
      <c r="G46" s="36">
        <f t="shared" si="2"/>
        <v>36.449999999999996</v>
      </c>
    </row>
    <row r="47" spans="1:7" s="65" customFormat="1" ht="24.75" customHeight="1">
      <c r="A47" s="40">
        <v>85410</v>
      </c>
      <c r="B47" s="58" t="s">
        <v>51</v>
      </c>
      <c r="C47" s="34">
        <v>4270</v>
      </c>
      <c r="D47" s="59">
        <v>18</v>
      </c>
      <c r="E47" s="59">
        <v>18</v>
      </c>
      <c r="F47" s="59">
        <v>6.83</v>
      </c>
      <c r="G47" s="36">
        <f t="shared" si="2"/>
        <v>37.94444444444445</v>
      </c>
    </row>
    <row r="48" spans="1:7" s="65" customFormat="1" ht="27" customHeight="1" thickBot="1">
      <c r="A48" s="84">
        <v>85417</v>
      </c>
      <c r="B48" s="85" t="s">
        <v>52</v>
      </c>
      <c r="C48" s="34">
        <v>4270</v>
      </c>
      <c r="D48" s="86">
        <v>3.2</v>
      </c>
      <c r="E48" s="86">
        <v>3.2</v>
      </c>
      <c r="F48" s="86">
        <v>0.2</v>
      </c>
      <c r="G48" s="36">
        <f t="shared" si="2"/>
        <v>6.25</v>
      </c>
    </row>
    <row r="49" spans="1:7" s="39" customFormat="1" ht="16.5" thickBot="1" thickTop="1">
      <c r="A49" s="37"/>
      <c r="B49" s="28" t="s">
        <v>53</v>
      </c>
      <c r="C49" s="43"/>
      <c r="D49" s="44">
        <f>SUM(D50:D54)</f>
        <v>2011.9</v>
      </c>
      <c r="E49" s="44">
        <f>SUM(E50:E54)</f>
        <v>1969</v>
      </c>
      <c r="F49" s="44">
        <f>SUM(F50:F54)</f>
        <v>874.6899999999999</v>
      </c>
      <c r="G49" s="31">
        <f t="shared" si="2"/>
        <v>44.42305738953783</v>
      </c>
    </row>
    <row r="50" spans="1:7" s="39" customFormat="1" ht="15" thickTop="1">
      <c r="A50" s="61">
        <v>90003</v>
      </c>
      <c r="B50" s="62" t="s">
        <v>54</v>
      </c>
      <c r="C50" s="81">
        <v>4270</v>
      </c>
      <c r="D50" s="63">
        <v>150</v>
      </c>
      <c r="E50" s="63">
        <v>150</v>
      </c>
      <c r="F50" s="63">
        <v>25.3</v>
      </c>
      <c r="G50" s="36">
        <f t="shared" si="2"/>
        <v>16.866666666666667</v>
      </c>
    </row>
    <row r="51" spans="1:7" s="39" customFormat="1" ht="14.25">
      <c r="A51" s="40">
        <v>90013</v>
      </c>
      <c r="B51" s="58" t="s">
        <v>55</v>
      </c>
      <c r="C51" s="34">
        <v>4270</v>
      </c>
      <c r="D51" s="59">
        <v>0</v>
      </c>
      <c r="E51" s="59">
        <v>20</v>
      </c>
      <c r="F51" s="59">
        <v>0</v>
      </c>
      <c r="G51" s="36">
        <f t="shared" si="2"/>
        <v>0</v>
      </c>
    </row>
    <row r="52" spans="1:7" s="87" customFormat="1" ht="16.5" customHeight="1">
      <c r="A52" s="40">
        <v>90015</v>
      </c>
      <c r="B52" s="58" t="s">
        <v>56</v>
      </c>
      <c r="C52" s="34">
        <v>4270</v>
      </c>
      <c r="D52" s="59">
        <v>1230</v>
      </c>
      <c r="E52" s="59">
        <v>1230</v>
      </c>
      <c r="F52" s="59">
        <v>839.85</v>
      </c>
      <c r="G52" s="36">
        <f t="shared" si="2"/>
        <v>68.28048780487805</v>
      </c>
    </row>
    <row r="53" spans="1:7" s="87" customFormat="1" ht="12.75">
      <c r="A53" s="40">
        <v>90095</v>
      </c>
      <c r="B53" s="58" t="s">
        <v>57</v>
      </c>
      <c r="C53" s="34">
        <v>4270</v>
      </c>
      <c r="D53" s="59">
        <v>571.9</v>
      </c>
      <c r="E53" s="59">
        <v>359</v>
      </c>
      <c r="F53" s="59">
        <v>9.54</v>
      </c>
      <c r="G53" s="36">
        <f t="shared" si="2"/>
        <v>2.657381615598885</v>
      </c>
    </row>
    <row r="54" spans="1:7" s="87" customFormat="1" ht="13.5" thickBot="1">
      <c r="A54" s="40">
        <v>90095</v>
      </c>
      <c r="B54" s="58" t="s">
        <v>58</v>
      </c>
      <c r="C54" s="34">
        <v>4270</v>
      </c>
      <c r="D54" s="59">
        <v>60</v>
      </c>
      <c r="E54" s="59">
        <v>210</v>
      </c>
      <c r="F54" s="59">
        <v>0</v>
      </c>
      <c r="G54" s="36">
        <f t="shared" si="2"/>
        <v>0</v>
      </c>
    </row>
    <row r="55" spans="1:13" s="39" customFormat="1" ht="16.5" customHeight="1" thickBot="1" thickTop="1">
      <c r="A55" s="37"/>
      <c r="B55" s="28" t="s">
        <v>59</v>
      </c>
      <c r="C55" s="43"/>
      <c r="D55" s="44">
        <f>SUM(D56:D56)</f>
        <v>610</v>
      </c>
      <c r="E55" s="44">
        <f>SUM(E56:E56)</f>
        <v>610</v>
      </c>
      <c r="F55" s="44">
        <f>SUM(F56:F56)</f>
        <v>0</v>
      </c>
      <c r="G55" s="31">
        <f>F55/E55*100</f>
        <v>0</v>
      </c>
      <c r="H55" s="45"/>
      <c r="I55" s="45"/>
      <c r="J55" s="45"/>
      <c r="K55" s="45"/>
      <c r="L55" s="45"/>
      <c r="M55" s="45"/>
    </row>
    <row r="56" spans="1:13" s="90" customFormat="1" ht="29.25" customHeight="1" thickBot="1" thickTop="1">
      <c r="A56" s="46">
        <v>92120</v>
      </c>
      <c r="B56" s="47" t="s">
        <v>60</v>
      </c>
      <c r="C56" s="88">
        <v>4340</v>
      </c>
      <c r="D56" s="48">
        <v>610</v>
      </c>
      <c r="E56" s="48">
        <v>610</v>
      </c>
      <c r="F56" s="48">
        <v>0</v>
      </c>
      <c r="G56" s="36">
        <f>F56/E56*100</f>
        <v>0</v>
      </c>
      <c r="H56" s="89"/>
      <c r="I56" s="89"/>
      <c r="J56" s="89"/>
      <c r="K56" s="89"/>
      <c r="L56" s="89"/>
      <c r="M56" s="89"/>
    </row>
    <row r="57" spans="1:13" s="39" customFormat="1" ht="15.75" hidden="1" thickBot="1" thickTop="1">
      <c r="A57" s="50">
        <v>926</v>
      </c>
      <c r="B57" s="51" t="s">
        <v>61</v>
      </c>
      <c r="C57" s="52"/>
      <c r="D57" s="53">
        <f>SUM(D58)</f>
        <v>0</v>
      </c>
      <c r="E57" s="53">
        <f>SUM(E58)</f>
        <v>0</v>
      </c>
      <c r="F57" s="53">
        <f>SUM(F58)</f>
        <v>0</v>
      </c>
      <c r="G57" s="54">
        <f>SUM(G58)</f>
        <v>0</v>
      </c>
      <c r="H57" s="45"/>
      <c r="I57" s="45"/>
      <c r="J57" s="45"/>
      <c r="K57" s="45"/>
      <c r="L57" s="45"/>
      <c r="M57" s="45"/>
    </row>
    <row r="58" spans="1:236" ht="27.75" customHeight="1" hidden="1">
      <c r="A58" s="66">
        <v>92601</v>
      </c>
      <c r="B58" s="67" t="s">
        <v>62</v>
      </c>
      <c r="C58" s="91"/>
      <c r="D58" s="69">
        <v>0</v>
      </c>
      <c r="E58" s="69">
        <v>0</v>
      </c>
      <c r="F58" s="69">
        <v>0</v>
      </c>
      <c r="G58" s="92">
        <v>0</v>
      </c>
      <c r="H58" s="49"/>
      <c r="I58" s="49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</row>
    <row r="59" spans="1:13" s="98" customFormat="1" ht="17.25" customHeight="1" thickBot="1" thickTop="1">
      <c r="A59" s="93"/>
      <c r="B59" s="94" t="s">
        <v>63</v>
      </c>
      <c r="C59" s="95"/>
      <c r="D59" s="96">
        <f>D57+D55+D36+D19+D49+D17+D9+D7+D23+D42+D21+D15</f>
        <v>5999.89</v>
      </c>
      <c r="E59" s="96">
        <f>E57+E55+E36+E19+E49+E17+E9+E7+E23+E42+E21+E15</f>
        <v>6051.05</v>
      </c>
      <c r="F59" s="96">
        <f>F57+F55+F36+F19+F49+F17+F9+F7+F23+F42+F21+F15</f>
        <v>2177.951</v>
      </c>
      <c r="G59" s="60">
        <f>F59/E59*100</f>
        <v>35.99294337346411</v>
      </c>
      <c r="H59" s="97"/>
      <c r="I59" s="97"/>
      <c r="J59" s="97"/>
      <c r="K59" s="97"/>
      <c r="L59" s="97"/>
      <c r="M59" s="97"/>
    </row>
    <row r="60" ht="16.5" thickTop="1">
      <c r="A60" s="99" t="s">
        <v>64</v>
      </c>
    </row>
    <row r="61" ht="15.75">
      <c r="A61" s="99" t="s">
        <v>65</v>
      </c>
    </row>
    <row r="62" ht="15.75">
      <c r="A62" s="99" t="s">
        <v>66</v>
      </c>
    </row>
  </sheetData>
  <printOptions horizontalCentered="1"/>
  <pageMargins left="0.24" right="0.33" top="0.984251968503937" bottom="0.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2008-10-13T09:09:38Z</cp:lastPrinted>
  <dcterms:created xsi:type="dcterms:W3CDTF">2008-10-13T09:08:35Z</dcterms:created>
  <dcterms:modified xsi:type="dcterms:W3CDTF">2008-10-13T12:08:34Z</dcterms:modified>
  <cp:category/>
  <cp:version/>
  <cp:contentType/>
  <cp:contentStatus/>
</cp:coreProperties>
</file>