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Tabela nr 1" sheetId="1" r:id="rId1"/>
  </sheets>
  <definedNames/>
  <calcPr fullCalcOnLoad="1"/>
</workbook>
</file>

<file path=xl/sharedStrings.xml><?xml version="1.0" encoding="utf-8"?>
<sst xmlns="http://schemas.openxmlformats.org/spreadsheetml/2006/main" count="69" uniqueCount="69">
  <si>
    <t>010</t>
  </si>
  <si>
    <t>020</t>
  </si>
  <si>
    <t>LEŚNICTWO</t>
  </si>
  <si>
    <t>TRANSPORT I ŁĄCZNOŚĆ</t>
  </si>
  <si>
    <t>TURYSTYKA</t>
  </si>
  <si>
    <t>DZIAŁALNOŚĆ USŁUGOWA</t>
  </si>
  <si>
    <t>ADMINISTRACJA PUBLICZNA</t>
  </si>
  <si>
    <t>URZĘDY NACZELNYCH ORGANÓW WŁADZY PAŃSTWOWEJ, KONTROLI I OCHRONY PRAWA ORAZ SĄDOWNICTWA</t>
  </si>
  <si>
    <t>OBSŁUGA DŁUGU PUBLICZNEGO</t>
  </si>
  <si>
    <t>RÓŻNE ROZLICZENIA</t>
  </si>
  <si>
    <t>OŚWIATA I WYCHOWANIE</t>
  </si>
  <si>
    <t>OCHRONA ZDROWIA</t>
  </si>
  <si>
    <t>POZOSTAŁE ZADANIA W ZAKRESIE POLITYKI SPOŁECZNEJ</t>
  </si>
  <si>
    <t>EDUKACYJNA OPIEKA WYCHOWAWCZA</t>
  </si>
  <si>
    <t>KULTURA FIZYCZNA I SPORT</t>
  </si>
  <si>
    <t>w złotych</t>
  </si>
  <si>
    <t>REALIZACJA   PLANU   FINANSOWEGO  ZA   1998 ROK</t>
  </si>
  <si>
    <t>Tabela nr 1</t>
  </si>
  <si>
    <t>DZ.</t>
  </si>
  <si>
    <t>WYSZCZEGÓLNIENIE</t>
  </si>
  <si>
    <t xml:space="preserve">PLAN      pierwotnie      uchwalony </t>
  </si>
  <si>
    <t>ZMIANY              w ciągu             roku</t>
  </si>
  <si>
    <t xml:space="preserve">PLAN                    po zmianach               </t>
  </si>
  <si>
    <t xml:space="preserve">Wykonanie                                  </t>
  </si>
  <si>
    <t>Struktura     %</t>
  </si>
  <si>
    <t>%          wyk.           6:3</t>
  </si>
  <si>
    <t>%  wyk.              6:5</t>
  </si>
  <si>
    <t>ROLNICTWO I  ŁOWIECTWO</t>
  </si>
  <si>
    <t>500</t>
  </si>
  <si>
    <t>HANDEL</t>
  </si>
  <si>
    <t>600</t>
  </si>
  <si>
    <t>630</t>
  </si>
  <si>
    <t>700</t>
  </si>
  <si>
    <t xml:space="preserve">GOSPODARKA MIESZKANIOWA </t>
  </si>
  <si>
    <t>710</t>
  </si>
  <si>
    <t>750</t>
  </si>
  <si>
    <t>751</t>
  </si>
  <si>
    <t>754</t>
  </si>
  <si>
    <t>BEZPIECZEŃSTWO PUBLICZNE         I OCHRONA PRZECIWPOŻAROWA</t>
  </si>
  <si>
    <t>756</t>
  </si>
  <si>
    <t>DOCHODY OD OSÓB PRAWYCH, OD OSÓB FIZYCZ. I OD INNYCH JEDNOSTEK NIEPOSIADAJĄCYCH OSOBOWOŚCI PRAWNEJ ORAZ WYDATKI ZWIĄZANE Z ICH POBOREM</t>
  </si>
  <si>
    <t>757</t>
  </si>
  <si>
    <t>758</t>
  </si>
  <si>
    <t>801</t>
  </si>
  <si>
    <t>803</t>
  </si>
  <si>
    <t>SZKOLNICTWO WYŻSZE</t>
  </si>
  <si>
    <t>851</t>
  </si>
  <si>
    <t>852</t>
  </si>
  <si>
    <t>POMOC SPOŁECZNA</t>
  </si>
  <si>
    <t>853</t>
  </si>
  <si>
    <t>854</t>
  </si>
  <si>
    <t>900</t>
  </si>
  <si>
    <t>GOSPODARKA KOMUNALNA I OCHRONA ŚRODOWISKA</t>
  </si>
  <si>
    <t>921</t>
  </si>
  <si>
    <t>KULTURA I OCHRONA  DZIEDZICTWA NARODOWEGO</t>
  </si>
  <si>
    <t>926</t>
  </si>
  <si>
    <t>I.</t>
  </si>
  <si>
    <t>RAZEM WYDATKI NA ZADANIA WŁASNE GMINY I POWIATU</t>
  </si>
  <si>
    <t>II.</t>
  </si>
  <si>
    <t>III.</t>
  </si>
  <si>
    <t>V.</t>
  </si>
  <si>
    <t>WYDATKI OGÓŁEM</t>
  </si>
  <si>
    <t>WYDATKI NA ZADANIA ZLECONE GMINIE  I POWIATOWI  Z ZAKRESU ADMINISTRACJI RZĄDOWEJ</t>
  </si>
  <si>
    <t>WYDATKI GMINY I POWIATU NA ZADANIA REALIZOWANE NA PODSTAWIE POROZUMIEŃ  Z  ORGANAMI  ADMINISTRACJI RZĄDOWEJ</t>
  </si>
  <si>
    <t>REALIZACJA  PLANU  FINANSOWEGO  ZA  2008  ROK</t>
  </si>
  <si>
    <t>WYDATKI  BUDŻETOWE  OGÓŁEM</t>
  </si>
  <si>
    <t>Wprowadził do BIP: Agnieszka Sulewska</t>
  </si>
  <si>
    <t>Data wprowadzenia do BIP: 24.04.2009 r.</t>
  </si>
  <si>
    <t>Autor dokumentu: Anna Żyła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</si>
</sst>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"/>
    <numFmt numFmtId="173" formatCode="#,##0.000"/>
    <numFmt numFmtId="174" formatCode="0.0"/>
    <numFmt numFmtId="175" formatCode="0.000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</numFmts>
  <fonts count="2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6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5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8"/>
      <name val="Times New Roman CE"/>
      <family val="0"/>
    </font>
    <font>
      <i/>
      <sz val="10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double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double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ouble"/>
    </border>
    <border>
      <left style="thin"/>
      <right style="double"/>
      <top style="hair"/>
      <bottom style="double"/>
    </border>
    <border>
      <left style="thin"/>
      <right style="thin"/>
      <top style="hair"/>
      <bottom style="double"/>
    </border>
    <border>
      <left style="thin"/>
      <right style="medium"/>
      <top style="hair"/>
      <bottom style="double"/>
    </border>
    <border>
      <left style="medium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173" fontId="3" fillId="0" borderId="0" xfId="0" applyFont="1" applyAlignment="1">
      <alignment horizontal="centerContinuous"/>
    </xf>
    <xf numFmtId="174" fontId="3" fillId="0" borderId="0" xfId="0" applyNumberFormat="1" applyFont="1" applyAlignment="1">
      <alignment horizontal="centerContinuous"/>
    </xf>
    <xf numFmtId="0" fontId="5" fillId="0" borderId="0" xfId="0" applyFont="1" applyAlignment="1">
      <alignment/>
    </xf>
    <xf numFmtId="172" fontId="6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173" fontId="3" fillId="0" borderId="0" xfId="0" applyFont="1" applyAlignment="1">
      <alignment horizontal="centerContinuous"/>
    </xf>
    <xf numFmtId="174" fontId="3" fillId="0" borderId="0" xfId="0" applyNumberFormat="1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173" fontId="7" fillId="0" borderId="0" xfId="0" applyFont="1" applyAlignment="1">
      <alignment horizontal="centerContinuous"/>
    </xf>
    <xf numFmtId="174" fontId="10" fillId="0" borderId="0" xfId="0" applyNumberFormat="1" applyFont="1" applyAlignment="1">
      <alignment horizontal="centerContinuous"/>
    </xf>
    <xf numFmtId="1" fontId="5" fillId="0" borderId="0" xfId="0" applyNumberFormat="1" applyFont="1" applyAlignment="1">
      <alignment/>
    </xf>
    <xf numFmtId="0" fontId="5" fillId="0" borderId="0" xfId="0" applyFont="1" applyAlignment="1">
      <alignment horizontal="center" vertical="center"/>
    </xf>
    <xf numFmtId="174" fontId="11" fillId="0" borderId="0" xfId="0" applyNumberFormat="1" applyFont="1" applyAlignment="1">
      <alignment horizontal="centerContinuous"/>
    </xf>
    <xf numFmtId="0" fontId="7" fillId="0" borderId="0" xfId="0" applyFont="1" applyAlignment="1">
      <alignment/>
    </xf>
    <xf numFmtId="0" fontId="12" fillId="0" borderId="1" xfId="0" applyFont="1" applyBorder="1" applyAlignment="1">
      <alignment vertical="center" wrapText="1"/>
    </xf>
    <xf numFmtId="172" fontId="11" fillId="0" borderId="2" xfId="0" applyFont="1" applyBorder="1" applyAlignment="1">
      <alignment horizontal="center" vertical="center"/>
    </xf>
    <xf numFmtId="172" fontId="13" fillId="0" borderId="3" xfId="0" applyFont="1" applyBorder="1" applyAlignment="1">
      <alignment horizontal="center" vertical="center" wrapText="1"/>
    </xf>
    <xf numFmtId="1" fontId="13" fillId="0" borderId="3" xfId="0" applyNumberFormat="1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174" fontId="13" fillId="0" borderId="4" xfId="0" applyNumberFormat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1" fontId="14" fillId="0" borderId="7" xfId="0" applyNumberFormat="1" applyFont="1" applyBorder="1" applyAlignment="1">
      <alignment horizontal="center" vertical="center"/>
    </xf>
    <xf numFmtId="0" fontId="15" fillId="0" borderId="8" xfId="0" applyNumberFormat="1" applyFont="1" applyFill="1" applyBorder="1" applyAlignment="1" applyProtection="1">
      <alignment horizontal="center" vertical="center"/>
      <protection/>
    </xf>
    <xf numFmtId="49" fontId="11" fillId="0" borderId="9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3" fontId="5" fillId="0" borderId="11" xfId="0" applyNumberFormat="1" applyFont="1" applyBorder="1" applyAlignment="1">
      <alignment horizontal="right" vertical="center"/>
    </xf>
    <xf numFmtId="3" fontId="16" fillId="0" borderId="11" xfId="0" applyNumberFormat="1" applyFont="1" applyBorder="1" applyAlignment="1">
      <alignment vertical="center"/>
    </xf>
    <xf numFmtId="3" fontId="17" fillId="0" borderId="11" xfId="0" applyNumberFormat="1" applyFont="1" applyBorder="1" applyAlignment="1">
      <alignment vertical="center"/>
    </xf>
    <xf numFmtId="174" fontId="17" fillId="0" borderId="11" xfId="0" applyNumberFormat="1" applyFont="1" applyBorder="1" applyAlignment="1">
      <alignment vertical="center"/>
    </xf>
    <xf numFmtId="174" fontId="5" fillId="0" borderId="11" xfId="0" applyNumberFormat="1" applyFont="1" applyBorder="1" applyAlignment="1">
      <alignment vertical="center"/>
    </xf>
    <xf numFmtId="174" fontId="5" fillId="0" borderId="12" xfId="0" applyNumberFormat="1" applyFont="1" applyBorder="1" applyAlignment="1">
      <alignment vertical="center"/>
    </xf>
    <xf numFmtId="174" fontId="5" fillId="0" borderId="0" xfId="0" applyNumberFormat="1" applyFont="1" applyAlignment="1">
      <alignment/>
    </xf>
    <xf numFmtId="49" fontId="11" fillId="0" borderId="13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3" fontId="17" fillId="0" borderId="15" xfId="0" applyNumberFormat="1" applyFont="1" applyBorder="1" applyAlignment="1">
      <alignment vertical="center"/>
    </xf>
    <xf numFmtId="3" fontId="16" fillId="0" borderId="15" xfId="0" applyNumberFormat="1" applyFont="1" applyBorder="1" applyAlignment="1">
      <alignment vertical="center"/>
    </xf>
    <xf numFmtId="174" fontId="17" fillId="0" borderId="15" xfId="0" applyNumberFormat="1" applyFont="1" applyBorder="1" applyAlignment="1">
      <alignment vertical="center"/>
    </xf>
    <xf numFmtId="174" fontId="5" fillId="0" borderId="15" xfId="0" applyNumberFormat="1" applyFont="1" applyBorder="1" applyAlignment="1">
      <alignment vertical="center"/>
    </xf>
    <xf numFmtId="174" fontId="5" fillId="0" borderId="16" xfId="0" applyNumberFormat="1" applyFont="1" applyBorder="1" applyAlignment="1">
      <alignment vertical="center"/>
    </xf>
    <xf numFmtId="174" fontId="14" fillId="0" borderId="0" xfId="0" applyNumberFormat="1" applyFont="1" applyAlignment="1">
      <alignment horizontal="center" vertical="center"/>
    </xf>
    <xf numFmtId="3" fontId="14" fillId="0" borderId="0" xfId="0" applyFont="1" applyAlignment="1">
      <alignment horizontal="center" vertical="center"/>
    </xf>
    <xf numFmtId="0" fontId="5" fillId="0" borderId="14" xfId="0" applyFont="1" applyBorder="1" applyAlignment="1">
      <alignment vertical="center" wrapText="1"/>
    </xf>
    <xf numFmtId="174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74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174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174" fontId="18" fillId="0" borderId="0" xfId="0" applyNumberFormat="1" applyFont="1" applyAlignment="1">
      <alignment vertical="center"/>
    </xf>
    <xf numFmtId="0" fontId="18" fillId="0" borderId="0" xfId="0" applyFont="1" applyAlignment="1">
      <alignment vertical="center"/>
    </xf>
    <xf numFmtId="49" fontId="11" fillId="0" borderId="17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vertical="center" wrapText="1"/>
    </xf>
    <xf numFmtId="3" fontId="17" fillId="0" borderId="19" xfId="0" applyNumberFormat="1" applyFont="1" applyBorder="1" applyAlignment="1">
      <alignment vertical="center"/>
    </xf>
    <xf numFmtId="3" fontId="16" fillId="0" borderId="19" xfId="0" applyNumberFormat="1" applyFont="1" applyBorder="1" applyAlignment="1">
      <alignment vertical="center"/>
    </xf>
    <xf numFmtId="3" fontId="17" fillId="0" borderId="19" xfId="0" applyNumberFormat="1" applyFont="1" applyBorder="1" applyAlignment="1">
      <alignment horizontal="right" vertical="center"/>
    </xf>
    <xf numFmtId="174" fontId="17" fillId="0" borderId="19" xfId="0" applyNumberFormat="1" applyFont="1" applyBorder="1" applyAlignment="1">
      <alignment vertical="center"/>
    </xf>
    <xf numFmtId="174" fontId="5" fillId="0" borderId="19" xfId="0" applyNumberFormat="1" applyFont="1" applyBorder="1" applyAlignment="1">
      <alignment vertical="center"/>
    </xf>
    <xf numFmtId="174" fontId="5" fillId="0" borderId="20" xfId="0" applyNumberFormat="1" applyFont="1" applyBorder="1" applyAlignment="1">
      <alignment vertical="center"/>
    </xf>
    <xf numFmtId="0" fontId="19" fillId="0" borderId="21" xfId="0" applyFont="1" applyBorder="1" applyAlignment="1">
      <alignment horizontal="center" vertical="center"/>
    </xf>
    <xf numFmtId="0" fontId="19" fillId="0" borderId="22" xfId="0" applyFont="1" applyBorder="1" applyAlignment="1">
      <alignment vertical="center" wrapText="1"/>
    </xf>
    <xf numFmtId="3" fontId="20" fillId="0" borderId="23" xfId="0" applyNumberFormat="1" applyFont="1" applyBorder="1" applyAlignment="1">
      <alignment vertical="center"/>
    </xf>
    <xf numFmtId="174" fontId="19" fillId="0" borderId="23" xfId="0" applyNumberFormat="1" applyFont="1" applyBorder="1" applyAlignment="1">
      <alignment vertical="center"/>
    </xf>
    <xf numFmtId="174" fontId="20" fillId="0" borderId="23" xfId="0" applyNumberFormat="1" applyFont="1" applyBorder="1" applyAlignment="1">
      <alignment vertical="center"/>
    </xf>
    <xf numFmtId="174" fontId="20" fillId="0" borderId="24" xfId="0" applyNumberFormat="1" applyFont="1" applyBorder="1" applyAlignment="1">
      <alignment vertical="center"/>
    </xf>
    <xf numFmtId="174" fontId="19" fillId="0" borderId="0" xfId="0" applyNumberFormat="1" applyFont="1" applyAlignment="1">
      <alignment vertical="center"/>
    </xf>
    <xf numFmtId="0" fontId="19" fillId="0" borderId="0" xfId="0" applyFont="1" applyAlignment="1">
      <alignment vertical="center"/>
    </xf>
    <xf numFmtId="0" fontId="20" fillId="0" borderId="25" xfId="0" applyFont="1" applyBorder="1" applyAlignment="1">
      <alignment horizontal="center" vertical="center"/>
    </xf>
    <xf numFmtId="172" fontId="20" fillId="0" borderId="6" xfId="0" applyFont="1" applyBorder="1" applyAlignment="1">
      <alignment vertical="center" wrapText="1"/>
    </xf>
    <xf numFmtId="3" fontId="20" fillId="0" borderId="26" xfId="0" applyNumberFormat="1" applyFont="1" applyBorder="1" applyAlignment="1">
      <alignment vertical="center"/>
    </xf>
    <xf numFmtId="174" fontId="20" fillId="0" borderId="7" xfId="0" applyNumberFormat="1" applyFont="1" applyBorder="1" applyAlignment="1">
      <alignment vertical="center"/>
    </xf>
    <xf numFmtId="174" fontId="20" fillId="0" borderId="8" xfId="0" applyNumberFormat="1" applyFont="1" applyBorder="1" applyAlignment="1">
      <alignment vertical="center"/>
    </xf>
    <xf numFmtId="174" fontId="11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20" fillId="0" borderId="5" xfId="0" applyFont="1" applyBorder="1" applyAlignment="1">
      <alignment horizontal="center" vertical="center"/>
    </xf>
    <xf numFmtId="172" fontId="20" fillId="0" borderId="27" xfId="0" applyFont="1" applyBorder="1" applyAlignment="1">
      <alignment vertical="center" wrapText="1"/>
    </xf>
    <xf numFmtId="3" fontId="20" fillId="0" borderId="28" xfId="0" applyNumberFormat="1" applyFont="1" applyBorder="1" applyAlignment="1">
      <alignment vertical="center"/>
    </xf>
    <xf numFmtId="3" fontId="20" fillId="0" borderId="26" xfId="0" applyNumberFormat="1" applyFont="1" applyBorder="1" applyAlignment="1">
      <alignment vertical="center"/>
    </xf>
    <xf numFmtId="174" fontId="20" fillId="0" borderId="7" xfId="0" applyNumberFormat="1" applyFont="1" applyBorder="1" applyAlignment="1">
      <alignment vertical="center"/>
    </xf>
    <xf numFmtId="174" fontId="20" fillId="0" borderId="29" xfId="0" applyNumberFormat="1" applyFont="1" applyBorder="1" applyAlignment="1">
      <alignment vertical="center"/>
    </xf>
    <xf numFmtId="174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vertical="center" wrapText="1"/>
    </xf>
    <xf numFmtId="3" fontId="11" fillId="0" borderId="32" xfId="0" applyNumberFormat="1" applyFont="1" applyBorder="1" applyAlignment="1">
      <alignment vertical="center"/>
    </xf>
    <xf numFmtId="3" fontId="20" fillId="0" borderId="32" xfId="0" applyNumberFormat="1" applyFont="1" applyBorder="1" applyAlignment="1">
      <alignment vertical="center"/>
    </xf>
    <xf numFmtId="174" fontId="11" fillId="0" borderId="32" xfId="0" applyNumberFormat="1" applyFont="1" applyBorder="1" applyAlignment="1">
      <alignment horizontal="center" vertical="center"/>
    </xf>
    <xf numFmtId="174" fontId="11" fillId="0" borderId="32" xfId="0" applyNumberFormat="1" applyFont="1" applyBorder="1" applyAlignment="1">
      <alignment vertical="center"/>
    </xf>
    <xf numFmtId="174" fontId="13" fillId="0" borderId="33" xfId="0" applyNumberFormat="1" applyFont="1" applyBorder="1" applyAlignment="1">
      <alignment vertical="center"/>
    </xf>
    <xf numFmtId="174" fontId="10" fillId="0" borderId="0" xfId="0" applyNumberFormat="1" applyFont="1" applyAlignment="1">
      <alignment vertical="top"/>
    </xf>
    <xf numFmtId="0" fontId="10" fillId="0" borderId="0" xfId="0" applyFont="1" applyAlignment="1">
      <alignment vertical="top"/>
    </xf>
    <xf numFmtId="173" fontId="5" fillId="0" borderId="0" xfId="0" applyFont="1" applyAlignment="1">
      <alignment/>
    </xf>
    <xf numFmtId="3" fontId="5" fillId="0" borderId="0" xfId="0" applyNumberFormat="1" applyFont="1" applyAlignment="1">
      <alignment/>
    </xf>
    <xf numFmtId="173" fontId="5" fillId="0" borderId="0" xfId="0" applyNumberFormat="1" applyFont="1" applyAlignment="1">
      <alignment/>
    </xf>
    <xf numFmtId="0" fontId="21" fillId="0" borderId="0" xfId="0" applyFont="1" applyAlignment="1">
      <alignment vertical="center"/>
    </xf>
    <xf numFmtId="0" fontId="11" fillId="0" borderId="0" xfId="0" applyFont="1" applyAlignment="1">
      <alignment horizontal="centerContinuous" vertical="center"/>
    </xf>
    <xf numFmtId="0" fontId="10" fillId="0" borderId="0" xfId="0" applyFont="1" applyAlignment="1">
      <alignment/>
    </xf>
    <xf numFmtId="0" fontId="22" fillId="0" borderId="0" xfId="0" applyFont="1" applyAlignment="1">
      <alignment horizontal="justify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workbookViewId="0" topLeftCell="A29">
      <selection activeCell="A35" sqref="A35:A37"/>
    </sheetView>
  </sheetViews>
  <sheetFormatPr defaultColWidth="9.00390625" defaultRowHeight="12.75"/>
  <cols>
    <col min="1" max="1" width="4.00390625" style="6" customWidth="1"/>
    <col min="2" max="2" width="29.75390625" style="6" customWidth="1"/>
    <col min="3" max="3" width="12.00390625" style="6" customWidth="1"/>
    <col min="4" max="4" width="11.00390625" style="6" customWidth="1"/>
    <col min="5" max="5" width="12.25390625" style="99" customWidth="1"/>
    <col min="6" max="6" width="11.625" style="99" customWidth="1"/>
    <col min="7" max="7" width="7.00390625" style="6" customWidth="1"/>
    <col min="8" max="8" width="6.875" style="6" customWidth="1"/>
    <col min="9" max="9" width="6.00390625" style="40" customWidth="1"/>
    <col min="10" max="16384" width="10.00390625" style="6" customWidth="1"/>
  </cols>
  <sheetData>
    <row r="1" spans="1:9" ht="11.25" customHeight="1" hidden="1">
      <c r="A1" s="1"/>
      <c r="B1" s="2" t="s">
        <v>16</v>
      </c>
      <c r="C1" s="3"/>
      <c r="D1" s="3"/>
      <c r="E1" s="4"/>
      <c r="F1" s="4"/>
      <c r="G1" s="3"/>
      <c r="H1" s="3"/>
      <c r="I1" s="5"/>
    </row>
    <row r="2" spans="1:9" ht="11.25" customHeight="1">
      <c r="A2" s="1"/>
      <c r="B2" s="2"/>
      <c r="C2" s="3"/>
      <c r="D2" s="3"/>
      <c r="E2" s="4"/>
      <c r="F2" s="4"/>
      <c r="G2" s="3"/>
      <c r="H2" s="103" t="s">
        <v>17</v>
      </c>
      <c r="I2" s="5"/>
    </row>
    <row r="3" spans="1:9" ht="21" customHeight="1">
      <c r="A3" s="7" t="s">
        <v>64</v>
      </c>
      <c r="B3" s="8"/>
      <c r="C3" s="9"/>
      <c r="D3" s="9"/>
      <c r="E3" s="10"/>
      <c r="F3" s="10"/>
      <c r="G3" s="9"/>
      <c r="H3" s="9"/>
      <c r="I3" s="11"/>
    </row>
    <row r="4" spans="1:9" s="1" customFormat="1" ht="20.25" customHeight="1">
      <c r="A4" s="12"/>
      <c r="B4" s="13" t="s">
        <v>65</v>
      </c>
      <c r="C4" s="13"/>
      <c r="D4" s="13"/>
      <c r="E4" s="14"/>
      <c r="F4" s="14"/>
      <c r="G4" s="12"/>
      <c r="I4" s="15"/>
    </row>
    <row r="5" spans="1:9" s="19" customFormat="1" ht="15.75" customHeight="1" thickBot="1">
      <c r="A5" s="6"/>
      <c r="B5" s="6"/>
      <c r="C5" s="6"/>
      <c r="D5" s="6"/>
      <c r="E5" s="16"/>
      <c r="G5" s="6"/>
      <c r="H5" s="17" t="s">
        <v>15</v>
      </c>
      <c r="I5" s="18"/>
    </row>
    <row r="6" spans="1:9" ht="36.75" customHeight="1">
      <c r="A6" s="20" t="s">
        <v>18</v>
      </c>
      <c r="B6" s="21" t="s">
        <v>19</v>
      </c>
      <c r="C6" s="22" t="s">
        <v>20</v>
      </c>
      <c r="D6" s="22" t="s">
        <v>21</v>
      </c>
      <c r="E6" s="23" t="s">
        <v>22</v>
      </c>
      <c r="F6" s="23" t="s">
        <v>23</v>
      </c>
      <c r="G6" s="24" t="s">
        <v>24</v>
      </c>
      <c r="H6" s="25" t="s">
        <v>25</v>
      </c>
      <c r="I6" s="26" t="s">
        <v>26</v>
      </c>
    </row>
    <row r="7" spans="1:9" ht="9.75" customHeight="1">
      <c r="A7" s="27">
        <v>1</v>
      </c>
      <c r="B7" s="28">
        <v>2</v>
      </c>
      <c r="C7" s="29">
        <v>3</v>
      </c>
      <c r="D7" s="29">
        <v>4</v>
      </c>
      <c r="E7" s="30">
        <v>5</v>
      </c>
      <c r="F7" s="30">
        <v>6</v>
      </c>
      <c r="G7" s="29">
        <v>7</v>
      </c>
      <c r="H7" s="29">
        <v>8</v>
      </c>
      <c r="I7" s="31">
        <v>9</v>
      </c>
    </row>
    <row r="8" spans="1:10" ht="14.25" customHeight="1">
      <c r="A8" s="32" t="s">
        <v>0</v>
      </c>
      <c r="B8" s="33" t="s">
        <v>27</v>
      </c>
      <c r="C8" s="34">
        <v>2000</v>
      </c>
      <c r="D8" s="35">
        <f>E8-C8</f>
        <v>300</v>
      </c>
      <c r="E8" s="36">
        <v>2300</v>
      </c>
      <c r="F8" s="36">
        <v>2260</v>
      </c>
      <c r="G8" s="37">
        <f>(F8/$F$33)*100</f>
        <v>0.0006732990114892042</v>
      </c>
      <c r="H8" s="38">
        <f aca="true" t="shared" si="0" ref="H8:H32">(F8/C8)*100</f>
        <v>112.99999999999999</v>
      </c>
      <c r="I8" s="39">
        <f>(F8/E8)*100</f>
        <v>98.26086956521739</v>
      </c>
      <c r="J8" s="40"/>
    </row>
    <row r="9" spans="1:10" s="49" customFormat="1" ht="14.25" customHeight="1" hidden="1">
      <c r="A9" s="41" t="s">
        <v>1</v>
      </c>
      <c r="B9" s="42" t="s">
        <v>2</v>
      </c>
      <c r="C9" s="43"/>
      <c r="D9" s="44">
        <f>E9-C9</f>
        <v>0</v>
      </c>
      <c r="E9" s="43"/>
      <c r="F9" s="43"/>
      <c r="G9" s="45">
        <f aca="true" t="shared" si="1" ref="G9:G29">(F9/$F$33)*100</f>
        <v>0</v>
      </c>
      <c r="H9" s="46" t="e">
        <f t="shared" si="0"/>
        <v>#DIV/0!</v>
      </c>
      <c r="I9" s="47" t="e">
        <f aca="true" t="shared" si="2" ref="I9:I33">(F9/E9)*100</f>
        <v>#DIV/0!</v>
      </c>
      <c r="J9" s="48"/>
    </row>
    <row r="10" spans="1:10" s="52" customFormat="1" ht="14.25" customHeight="1">
      <c r="A10" s="41" t="s">
        <v>28</v>
      </c>
      <c r="B10" s="50" t="s">
        <v>29</v>
      </c>
      <c r="C10" s="43">
        <v>162000</v>
      </c>
      <c r="D10" s="44">
        <f aca="true" t="shared" si="3" ref="D10:D32">E10-C10</f>
        <v>18200</v>
      </c>
      <c r="E10" s="43">
        <v>180200</v>
      </c>
      <c r="F10" s="43">
        <v>173118</v>
      </c>
      <c r="G10" s="45">
        <f t="shared" si="1"/>
        <v>0.05157530011990621</v>
      </c>
      <c r="H10" s="46">
        <f t="shared" si="0"/>
        <v>106.86296296296295</v>
      </c>
      <c r="I10" s="47">
        <f t="shared" si="2"/>
        <v>96.06992230854607</v>
      </c>
      <c r="J10" s="51"/>
    </row>
    <row r="11" spans="1:10" s="54" customFormat="1" ht="14.25" customHeight="1">
      <c r="A11" s="41" t="s">
        <v>30</v>
      </c>
      <c r="B11" s="50" t="s">
        <v>3</v>
      </c>
      <c r="C11" s="43">
        <v>41259480</v>
      </c>
      <c r="D11" s="44">
        <f t="shared" si="3"/>
        <v>1295547</v>
      </c>
      <c r="E11" s="43">
        <v>42555027</v>
      </c>
      <c r="F11" s="43">
        <v>37939524</v>
      </c>
      <c r="G11" s="45">
        <f t="shared" si="1"/>
        <v>11.302939825473866</v>
      </c>
      <c r="H11" s="46">
        <f t="shared" si="0"/>
        <v>91.95347105683348</v>
      </c>
      <c r="I11" s="47">
        <f t="shared" si="2"/>
        <v>89.15403578524342</v>
      </c>
      <c r="J11" s="53"/>
    </row>
    <row r="12" spans="1:10" s="54" customFormat="1" ht="14.25" customHeight="1">
      <c r="A12" s="41" t="s">
        <v>31</v>
      </c>
      <c r="B12" s="50" t="s">
        <v>4</v>
      </c>
      <c r="C12" s="43">
        <v>163000</v>
      </c>
      <c r="D12" s="44">
        <f t="shared" si="3"/>
        <v>-100000</v>
      </c>
      <c r="E12" s="43">
        <v>63000</v>
      </c>
      <c r="F12" s="43">
        <v>53633</v>
      </c>
      <c r="G12" s="45">
        <f t="shared" si="1"/>
        <v>0.015978338886371898</v>
      </c>
      <c r="H12" s="46">
        <f t="shared" si="0"/>
        <v>32.90368098159509</v>
      </c>
      <c r="I12" s="47">
        <f t="shared" si="2"/>
        <v>85.13174603174603</v>
      </c>
      <c r="J12" s="53"/>
    </row>
    <row r="13" spans="1:10" s="52" customFormat="1" ht="14.25" customHeight="1">
      <c r="A13" s="41" t="s">
        <v>32</v>
      </c>
      <c r="B13" s="50" t="s">
        <v>33</v>
      </c>
      <c r="C13" s="43">
        <v>19698040</v>
      </c>
      <c r="D13" s="44">
        <f t="shared" si="3"/>
        <v>2702870</v>
      </c>
      <c r="E13" s="43">
        <v>22400910</v>
      </c>
      <c r="F13" s="43">
        <v>17548955</v>
      </c>
      <c r="G13" s="45">
        <f t="shared" si="1"/>
        <v>5.228183209809082</v>
      </c>
      <c r="H13" s="46">
        <f t="shared" si="0"/>
        <v>89.08985360980077</v>
      </c>
      <c r="I13" s="47">
        <f t="shared" si="2"/>
        <v>78.34036652975259</v>
      </c>
      <c r="J13" s="51"/>
    </row>
    <row r="14" spans="1:10" s="52" customFormat="1" ht="14.25" customHeight="1">
      <c r="A14" s="41" t="s">
        <v>34</v>
      </c>
      <c r="B14" s="50" t="s">
        <v>5</v>
      </c>
      <c r="C14" s="43">
        <v>2887700</v>
      </c>
      <c r="D14" s="44">
        <f t="shared" si="3"/>
        <v>380000</v>
      </c>
      <c r="E14" s="43">
        <v>3267700</v>
      </c>
      <c r="F14" s="43">
        <v>2213531</v>
      </c>
      <c r="G14" s="45">
        <f t="shared" si="1"/>
        <v>0.6594549708852697</v>
      </c>
      <c r="H14" s="46">
        <f t="shared" si="0"/>
        <v>76.65377289884682</v>
      </c>
      <c r="I14" s="47">
        <f>(F14/E14)*100</f>
        <v>67.73972518897084</v>
      </c>
      <c r="J14" s="51"/>
    </row>
    <row r="15" spans="1:10" s="54" customFormat="1" ht="14.25" customHeight="1">
      <c r="A15" s="41" t="s">
        <v>35</v>
      </c>
      <c r="B15" s="50" t="s">
        <v>6</v>
      </c>
      <c r="C15" s="43">
        <v>30952597</v>
      </c>
      <c r="D15" s="44">
        <f t="shared" si="3"/>
        <v>206434</v>
      </c>
      <c r="E15" s="43">
        <v>31159031</v>
      </c>
      <c r="F15" s="43">
        <v>29510466</v>
      </c>
      <c r="G15" s="45">
        <f t="shared" si="1"/>
        <v>8.791755569197242</v>
      </c>
      <c r="H15" s="46">
        <f t="shared" si="0"/>
        <v>95.34084005939792</v>
      </c>
      <c r="I15" s="47">
        <f t="shared" si="2"/>
        <v>94.70919041095983</v>
      </c>
      <c r="J15" s="53"/>
    </row>
    <row r="16" spans="1:10" s="54" customFormat="1" ht="63.75" hidden="1">
      <c r="A16" s="41" t="s">
        <v>36</v>
      </c>
      <c r="B16" s="50" t="s">
        <v>7</v>
      </c>
      <c r="C16" s="43"/>
      <c r="D16" s="44">
        <f t="shared" si="3"/>
        <v>0</v>
      </c>
      <c r="E16" s="43"/>
      <c r="F16" s="43"/>
      <c r="G16" s="45">
        <f t="shared" si="1"/>
        <v>0</v>
      </c>
      <c r="H16" s="46" t="e">
        <f t="shared" si="0"/>
        <v>#DIV/0!</v>
      </c>
      <c r="I16" s="47" t="e">
        <f t="shared" si="2"/>
        <v>#DIV/0!</v>
      </c>
      <c r="J16" s="53"/>
    </row>
    <row r="17" spans="1:10" s="52" customFormat="1" ht="23.25" customHeight="1">
      <c r="A17" s="41" t="s">
        <v>37</v>
      </c>
      <c r="B17" s="50" t="s">
        <v>38</v>
      </c>
      <c r="C17" s="43">
        <v>1566000</v>
      </c>
      <c r="D17" s="44">
        <f t="shared" si="3"/>
        <v>502500</v>
      </c>
      <c r="E17" s="43">
        <v>2068500</v>
      </c>
      <c r="F17" s="43">
        <v>1553084</v>
      </c>
      <c r="G17" s="45">
        <v>0.4</v>
      </c>
      <c r="H17" s="46">
        <f t="shared" si="0"/>
        <v>99.17522349936144</v>
      </c>
      <c r="I17" s="47">
        <f t="shared" si="2"/>
        <v>75.08262025622432</v>
      </c>
      <c r="J17" s="51"/>
    </row>
    <row r="18" spans="1:10" s="52" customFormat="1" ht="77.25" customHeight="1">
      <c r="A18" s="41" t="s">
        <v>39</v>
      </c>
      <c r="B18" s="50" t="s">
        <v>40</v>
      </c>
      <c r="C18" s="43">
        <v>512000</v>
      </c>
      <c r="D18" s="44">
        <f t="shared" si="3"/>
        <v>95000</v>
      </c>
      <c r="E18" s="43">
        <v>607000</v>
      </c>
      <c r="F18" s="43">
        <v>545091</v>
      </c>
      <c r="G18" s="45">
        <f t="shared" si="1"/>
        <v>0.16239346525294768</v>
      </c>
      <c r="H18" s="46">
        <f t="shared" si="0"/>
        <v>106.4630859375</v>
      </c>
      <c r="I18" s="47">
        <f t="shared" si="2"/>
        <v>89.800823723229</v>
      </c>
      <c r="J18" s="51"/>
    </row>
    <row r="19" spans="1:10" s="52" customFormat="1" ht="15.75">
      <c r="A19" s="41" t="s">
        <v>41</v>
      </c>
      <c r="B19" s="50" t="s">
        <v>8</v>
      </c>
      <c r="C19" s="43">
        <v>3103000</v>
      </c>
      <c r="D19" s="44">
        <f t="shared" si="3"/>
        <v>0</v>
      </c>
      <c r="E19" s="43">
        <v>3103000</v>
      </c>
      <c r="F19" s="43">
        <v>2473971</v>
      </c>
      <c r="G19" s="45">
        <f t="shared" si="1"/>
        <v>0.7370452339614858</v>
      </c>
      <c r="H19" s="46">
        <f t="shared" si="0"/>
        <v>79.72835965194972</v>
      </c>
      <c r="I19" s="47">
        <f t="shared" si="2"/>
        <v>79.72835965194972</v>
      </c>
      <c r="J19" s="51"/>
    </row>
    <row r="20" spans="1:10" s="52" customFormat="1" ht="15.75">
      <c r="A20" s="41" t="s">
        <v>42</v>
      </c>
      <c r="B20" s="50" t="s">
        <v>9</v>
      </c>
      <c r="C20" s="43">
        <v>5476618</v>
      </c>
      <c r="D20" s="44">
        <f t="shared" si="3"/>
        <v>-1845954</v>
      </c>
      <c r="E20" s="43">
        <v>3630664</v>
      </c>
      <c r="F20" s="43">
        <v>1543618</v>
      </c>
      <c r="G20" s="45">
        <f t="shared" si="1"/>
        <v>0.45987454580395676</v>
      </c>
      <c r="H20" s="46">
        <f t="shared" si="0"/>
        <v>28.185606518475453</v>
      </c>
      <c r="I20" s="47">
        <f t="shared" si="2"/>
        <v>42.51613478966933</v>
      </c>
      <c r="J20" s="51"/>
    </row>
    <row r="21" spans="1:10" s="52" customFormat="1" ht="15.75">
      <c r="A21" s="41" t="s">
        <v>43</v>
      </c>
      <c r="B21" s="50" t="s">
        <v>10</v>
      </c>
      <c r="C21" s="43">
        <v>111632500</v>
      </c>
      <c r="D21" s="44">
        <f t="shared" si="3"/>
        <v>9651637</v>
      </c>
      <c r="E21" s="43">
        <v>121284137</v>
      </c>
      <c r="F21" s="43">
        <v>120551323</v>
      </c>
      <c r="G21" s="45">
        <f t="shared" si="1"/>
        <v>35.91464009275033</v>
      </c>
      <c r="H21" s="46">
        <f t="shared" si="0"/>
        <v>107.98945020491344</v>
      </c>
      <c r="I21" s="47">
        <f t="shared" si="2"/>
        <v>99.3957874309647</v>
      </c>
      <c r="J21" s="51"/>
    </row>
    <row r="22" spans="1:10" s="54" customFormat="1" ht="15">
      <c r="A22" s="41" t="s">
        <v>44</v>
      </c>
      <c r="B22" s="50" t="s">
        <v>45</v>
      </c>
      <c r="C22" s="43">
        <v>15000</v>
      </c>
      <c r="D22" s="44">
        <f t="shared" si="3"/>
        <v>31060</v>
      </c>
      <c r="E22" s="43">
        <v>46060</v>
      </c>
      <c r="F22" s="43">
        <v>46058</v>
      </c>
      <c r="G22" s="45">
        <f t="shared" si="1"/>
        <v>0.01372159551821671</v>
      </c>
      <c r="H22" s="46">
        <f t="shared" si="0"/>
        <v>307.0533333333333</v>
      </c>
      <c r="I22" s="47">
        <f t="shared" si="2"/>
        <v>99.99565783760312</v>
      </c>
      <c r="J22" s="53"/>
    </row>
    <row r="23" spans="1:10" s="56" customFormat="1" ht="15">
      <c r="A23" s="41" t="s">
        <v>46</v>
      </c>
      <c r="B23" s="50" t="s">
        <v>11</v>
      </c>
      <c r="C23" s="43">
        <v>2778300</v>
      </c>
      <c r="D23" s="44">
        <f t="shared" si="3"/>
        <v>908449</v>
      </c>
      <c r="E23" s="43">
        <v>3686749</v>
      </c>
      <c r="F23" s="43">
        <v>2981725</v>
      </c>
      <c r="G23" s="45">
        <f t="shared" si="1"/>
        <v>0.8883152632887819</v>
      </c>
      <c r="H23" s="46">
        <f t="shared" si="0"/>
        <v>107.32192347838607</v>
      </c>
      <c r="I23" s="47">
        <f t="shared" si="2"/>
        <v>80.87681043651195</v>
      </c>
      <c r="J23" s="55"/>
    </row>
    <row r="24" spans="1:10" s="56" customFormat="1" ht="15">
      <c r="A24" s="41" t="s">
        <v>47</v>
      </c>
      <c r="B24" s="50" t="s">
        <v>48</v>
      </c>
      <c r="C24" s="43">
        <v>22988110</v>
      </c>
      <c r="D24" s="44">
        <f t="shared" si="3"/>
        <v>563407</v>
      </c>
      <c r="E24" s="43">
        <v>23551517</v>
      </c>
      <c r="F24" s="43">
        <v>22301364</v>
      </c>
      <c r="G24" s="45">
        <v>6.6</v>
      </c>
      <c r="H24" s="46">
        <f t="shared" si="0"/>
        <v>97.01260347196877</v>
      </c>
      <c r="I24" s="47">
        <f t="shared" si="2"/>
        <v>94.69183662351772</v>
      </c>
      <c r="J24" s="55"/>
    </row>
    <row r="25" spans="1:10" s="54" customFormat="1" ht="27" customHeight="1">
      <c r="A25" s="41" t="s">
        <v>49</v>
      </c>
      <c r="B25" s="50" t="s">
        <v>12</v>
      </c>
      <c r="C25" s="43">
        <v>2629100</v>
      </c>
      <c r="D25" s="44">
        <f t="shared" si="3"/>
        <v>2093256</v>
      </c>
      <c r="E25" s="43">
        <v>4722356</v>
      </c>
      <c r="F25" s="43">
        <v>4242875</v>
      </c>
      <c r="G25" s="45">
        <f t="shared" si="1"/>
        <v>1.264036966093919</v>
      </c>
      <c r="H25" s="46">
        <f t="shared" si="0"/>
        <v>161.38127115743032</v>
      </c>
      <c r="I25" s="47">
        <f t="shared" si="2"/>
        <v>89.84657234651517</v>
      </c>
      <c r="J25" s="53"/>
    </row>
    <row r="26" spans="1:10" s="54" customFormat="1" ht="25.5">
      <c r="A26" s="41" t="s">
        <v>50</v>
      </c>
      <c r="B26" s="50" t="s">
        <v>13</v>
      </c>
      <c r="C26" s="43">
        <v>8643400</v>
      </c>
      <c r="D26" s="44">
        <f>E26-C26</f>
        <v>2761847</v>
      </c>
      <c r="E26" s="43">
        <v>11405247</v>
      </c>
      <c r="F26" s="43">
        <v>11337011</v>
      </c>
      <c r="G26" s="45">
        <f t="shared" si="1"/>
        <v>3.3775213714788643</v>
      </c>
      <c r="H26" s="46">
        <f>(F26/C26)*100</f>
        <v>131.16378971238169</v>
      </c>
      <c r="I26" s="47">
        <f>(F26/E26)*100</f>
        <v>99.40171396551078</v>
      </c>
      <c r="J26" s="53"/>
    </row>
    <row r="27" spans="1:10" s="54" customFormat="1" ht="25.5">
      <c r="A27" s="41" t="s">
        <v>51</v>
      </c>
      <c r="B27" s="50" t="s">
        <v>52</v>
      </c>
      <c r="C27" s="43">
        <v>19343100</v>
      </c>
      <c r="D27" s="44">
        <f>E27-C27</f>
        <v>749504</v>
      </c>
      <c r="E27" s="43">
        <v>20092604</v>
      </c>
      <c r="F27" s="43">
        <v>17523267</v>
      </c>
      <c r="G27" s="45">
        <f t="shared" si="1"/>
        <v>5.2205302429917655</v>
      </c>
      <c r="H27" s="46">
        <f>(F27/C27)*100</f>
        <v>90.59182344091693</v>
      </c>
      <c r="I27" s="47">
        <f>(F27/E27)*100</f>
        <v>87.21252357335068</v>
      </c>
      <c r="J27" s="53"/>
    </row>
    <row r="28" spans="1:10" s="58" customFormat="1" ht="27" customHeight="1">
      <c r="A28" s="41" t="s">
        <v>53</v>
      </c>
      <c r="B28" s="50" t="s">
        <v>54</v>
      </c>
      <c r="C28" s="43">
        <v>20925900</v>
      </c>
      <c r="D28" s="44">
        <f t="shared" si="3"/>
        <v>1371861</v>
      </c>
      <c r="E28" s="43">
        <v>22297761</v>
      </c>
      <c r="F28" s="43">
        <v>22067676</v>
      </c>
      <c r="G28" s="45">
        <f t="shared" si="1"/>
        <v>6.574400193214175</v>
      </c>
      <c r="H28" s="46">
        <f t="shared" si="0"/>
        <v>105.4562814502602</v>
      </c>
      <c r="I28" s="47">
        <f t="shared" si="2"/>
        <v>98.96812509560937</v>
      </c>
      <c r="J28" s="57"/>
    </row>
    <row r="29" spans="1:10" s="58" customFormat="1" ht="16.5" thickBot="1">
      <c r="A29" s="59" t="s">
        <v>55</v>
      </c>
      <c r="B29" s="60" t="s">
        <v>14</v>
      </c>
      <c r="C29" s="61">
        <v>6631300</v>
      </c>
      <c r="D29" s="62">
        <f t="shared" si="3"/>
        <v>6692101</v>
      </c>
      <c r="E29" s="61">
        <v>13323401</v>
      </c>
      <c r="F29" s="63">
        <v>10123648</v>
      </c>
      <c r="G29" s="64">
        <f t="shared" si="1"/>
        <v>3.016036367727725</v>
      </c>
      <c r="H29" s="65">
        <f t="shared" si="0"/>
        <v>152.66460573341578</v>
      </c>
      <c r="I29" s="66">
        <f t="shared" si="2"/>
        <v>75.98396235315592</v>
      </c>
      <c r="J29" s="57"/>
    </row>
    <row r="30" spans="1:10" s="74" customFormat="1" ht="49.5" customHeight="1" thickTop="1">
      <c r="A30" s="67" t="s">
        <v>56</v>
      </c>
      <c r="B30" s="68" t="s">
        <v>57</v>
      </c>
      <c r="C30" s="69">
        <f>SUM(C8:C29)</f>
        <v>301369145</v>
      </c>
      <c r="D30" s="69">
        <f>E30-C30</f>
        <v>28078019</v>
      </c>
      <c r="E30" s="69">
        <f>SUM(E8:E29)</f>
        <v>329447164</v>
      </c>
      <c r="F30" s="69">
        <f>SUM(F8:F29)</f>
        <v>304732198</v>
      </c>
      <c r="G30" s="70">
        <f>(F30/$F$33)*100</f>
        <v>90.7857910098816</v>
      </c>
      <c r="H30" s="71">
        <f t="shared" si="0"/>
        <v>101.115924790509</v>
      </c>
      <c r="I30" s="72">
        <f t="shared" si="2"/>
        <v>92.49804864005446</v>
      </c>
      <c r="J30" s="73"/>
    </row>
    <row r="31" spans="1:10" s="81" customFormat="1" ht="56.25" customHeight="1">
      <c r="A31" s="75" t="s">
        <v>58</v>
      </c>
      <c r="B31" s="76" t="s">
        <v>62</v>
      </c>
      <c r="C31" s="77">
        <v>28537510</v>
      </c>
      <c r="D31" s="77">
        <f t="shared" si="3"/>
        <v>4002861</v>
      </c>
      <c r="E31" s="77">
        <v>32540371</v>
      </c>
      <c r="F31" s="77">
        <v>29853955</v>
      </c>
      <c r="G31" s="78">
        <f>(F31/$F$33)*100</f>
        <v>8.894087783426187</v>
      </c>
      <c r="H31" s="78">
        <f t="shared" si="0"/>
        <v>104.61303386315063</v>
      </c>
      <c r="I31" s="79">
        <f t="shared" si="2"/>
        <v>91.74435964482396</v>
      </c>
      <c r="J31" s="80"/>
    </row>
    <row r="32" spans="1:10" s="89" customFormat="1" ht="66" customHeight="1" thickBot="1">
      <c r="A32" s="82" t="s">
        <v>59</v>
      </c>
      <c r="B32" s="83" t="s">
        <v>63</v>
      </c>
      <c r="C32" s="84">
        <v>24600</v>
      </c>
      <c r="D32" s="85">
        <f t="shared" si="3"/>
        <v>1116645</v>
      </c>
      <c r="E32" s="85">
        <v>1141245</v>
      </c>
      <c r="F32" s="85">
        <v>1074521</v>
      </c>
      <c r="G32" s="86">
        <f>(F32/$F$33)*100</f>
        <v>0.32012120669220845</v>
      </c>
      <c r="H32" s="86">
        <f t="shared" si="0"/>
        <v>4367.971544715447</v>
      </c>
      <c r="I32" s="87">
        <f t="shared" si="2"/>
        <v>94.15340264360414</v>
      </c>
      <c r="J32" s="88"/>
    </row>
    <row r="33" spans="1:10" s="98" customFormat="1" ht="23.25" customHeight="1" thickBot="1" thickTop="1">
      <c r="A33" s="90" t="s">
        <v>60</v>
      </c>
      <c r="B33" s="91" t="s">
        <v>61</v>
      </c>
      <c r="C33" s="92">
        <f>C30+C31+C32</f>
        <v>329931255</v>
      </c>
      <c r="D33" s="93">
        <f>E33-C33</f>
        <v>33197525</v>
      </c>
      <c r="E33" s="92">
        <f>E30+E31+E32</f>
        <v>363128780</v>
      </c>
      <c r="F33" s="92">
        <f>F30+F31+F32</f>
        <v>335660674</v>
      </c>
      <c r="G33" s="94">
        <f>F33/F33*100</f>
        <v>100</v>
      </c>
      <c r="H33" s="95">
        <f>F33/C33*100</f>
        <v>101.73654933055676</v>
      </c>
      <c r="I33" s="96">
        <f t="shared" si="2"/>
        <v>92.4357122010544</v>
      </c>
      <c r="J33" s="97"/>
    </row>
    <row r="34" spans="1:10" s="54" customFormat="1" ht="18" customHeight="1" thickTop="1">
      <c r="A34" s="6"/>
      <c r="B34" s="6"/>
      <c r="C34" s="6"/>
      <c r="D34" s="6"/>
      <c r="E34" s="99"/>
      <c r="F34" s="100"/>
      <c r="G34" s="40"/>
      <c r="H34" s="40"/>
      <c r="I34" s="40"/>
      <c r="J34" s="53"/>
    </row>
    <row r="35" spans="1:9" s="54" customFormat="1" ht="18" customHeight="1">
      <c r="A35" s="104" t="s">
        <v>68</v>
      </c>
      <c r="B35" s="6"/>
      <c r="C35" s="6"/>
      <c r="D35" s="6"/>
      <c r="E35" s="99"/>
      <c r="F35" s="101"/>
      <c r="G35" s="6"/>
      <c r="H35" s="6"/>
      <c r="I35" s="40"/>
    </row>
    <row r="36" spans="1:9" s="54" customFormat="1" ht="18" customHeight="1">
      <c r="A36" s="104" t="s">
        <v>66</v>
      </c>
      <c r="B36" s="6"/>
      <c r="C36" s="6"/>
      <c r="D36" s="6"/>
      <c r="E36" s="99"/>
      <c r="F36" s="101"/>
      <c r="G36" s="6"/>
      <c r="H36" s="6"/>
      <c r="I36" s="40"/>
    </row>
    <row r="37" spans="1:9" s="54" customFormat="1" ht="16.5" customHeight="1">
      <c r="A37" s="104" t="s">
        <v>67</v>
      </c>
      <c r="B37" s="6"/>
      <c r="C37" s="6"/>
      <c r="D37" s="6"/>
      <c r="E37" s="99"/>
      <c r="F37" s="100"/>
      <c r="G37" s="6"/>
      <c r="H37" s="6"/>
      <c r="I37" s="40"/>
    </row>
    <row r="38" spans="1:9" s="54" customFormat="1" ht="18" customHeight="1">
      <c r="A38" s="105"/>
      <c r="B38" s="6"/>
      <c r="C38" s="6"/>
      <c r="D38" s="6"/>
      <c r="E38" s="99"/>
      <c r="F38" s="99"/>
      <c r="G38" s="6"/>
      <c r="H38" s="6"/>
      <c r="I38" s="40"/>
    </row>
    <row r="39" spans="1:9" s="54" customFormat="1" ht="18" customHeight="1">
      <c r="A39" s="6"/>
      <c r="B39" s="6"/>
      <c r="C39" s="6"/>
      <c r="D39" s="6"/>
      <c r="E39" s="99"/>
      <c r="F39" s="99"/>
      <c r="G39" s="6"/>
      <c r="H39" s="6"/>
      <c r="I39" s="40"/>
    </row>
    <row r="40" spans="1:9" s="54" customFormat="1" ht="18" customHeight="1">
      <c r="A40" s="6"/>
      <c r="B40" s="6"/>
      <c r="C40" s="6"/>
      <c r="D40" s="6"/>
      <c r="E40" s="99"/>
      <c r="F40" s="99"/>
      <c r="G40" s="6"/>
      <c r="H40" s="6"/>
      <c r="I40" s="40"/>
    </row>
    <row r="41" spans="1:9" s="58" customFormat="1" ht="42.75" customHeight="1">
      <c r="A41" s="6"/>
      <c r="B41" s="6"/>
      <c r="C41" s="6"/>
      <c r="D41" s="6"/>
      <c r="E41" s="99"/>
      <c r="F41" s="99"/>
      <c r="G41" s="6"/>
      <c r="H41" s="6"/>
      <c r="I41" s="40"/>
    </row>
    <row r="42" spans="1:9" s="58" customFormat="1" ht="41.25" customHeight="1">
      <c r="A42" s="6"/>
      <c r="B42" s="6"/>
      <c r="C42" s="6"/>
      <c r="D42" s="6"/>
      <c r="E42" s="99"/>
      <c r="F42" s="99"/>
      <c r="G42" s="6"/>
      <c r="H42" s="6"/>
      <c r="I42" s="40"/>
    </row>
    <row r="43" spans="1:9" s="58" customFormat="1" ht="46.5" customHeight="1">
      <c r="A43" s="6"/>
      <c r="B43" s="6"/>
      <c r="C43" s="6"/>
      <c r="D43" s="6"/>
      <c r="E43" s="99"/>
      <c r="F43" s="99"/>
      <c r="G43" s="6"/>
      <c r="H43" s="6"/>
      <c r="I43" s="40"/>
    </row>
    <row r="44" spans="1:9" s="102" customFormat="1" ht="32.25" customHeight="1">
      <c r="A44" s="6"/>
      <c r="B44" s="6"/>
      <c r="C44" s="6"/>
      <c r="D44" s="6"/>
      <c r="E44" s="99"/>
      <c r="F44" s="99"/>
      <c r="G44" s="6"/>
      <c r="H44" s="6"/>
      <c r="I44" s="40"/>
    </row>
    <row r="46" spans="1:9" s="19" customFormat="1" ht="20.25" customHeight="1">
      <c r="A46" s="6"/>
      <c r="B46" s="6"/>
      <c r="C46" s="6"/>
      <c r="D46" s="6"/>
      <c r="E46" s="99"/>
      <c r="F46" s="99"/>
      <c r="G46" s="6"/>
      <c r="H46" s="6"/>
      <c r="I46" s="40"/>
    </row>
    <row r="47" spans="1:9" s="19" customFormat="1" ht="16.5" customHeight="1">
      <c r="A47" s="6"/>
      <c r="B47" s="6"/>
      <c r="C47" s="6"/>
      <c r="D47" s="6"/>
      <c r="E47" s="99"/>
      <c r="F47" s="99"/>
      <c r="G47" s="6"/>
      <c r="H47" s="6"/>
      <c r="I47" s="40"/>
    </row>
  </sheetData>
  <printOptions horizontalCentered="1"/>
  <pageMargins left="0" right="0" top="0.984251968503937" bottom="0.5905511811023623" header="0.5118110236220472" footer="0.5118110236220472"/>
  <pageSetup firstPageNumber="90" useFirstPageNumber="1" horizontalDpi="300" verticalDpi="300" orientation="portrait" paperSize="9" r:id="rId1"/>
  <headerFooter alignWithMargins="0">
    <oddHeader>&amp;C &amp;"Times New Roman CE,Normalny"&amp;P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Sulewska</cp:lastModifiedBy>
  <cp:lastPrinted>2009-04-21T10:03:59Z</cp:lastPrinted>
  <dcterms:created xsi:type="dcterms:W3CDTF">1997-02-26T13:46:56Z</dcterms:created>
  <dcterms:modified xsi:type="dcterms:W3CDTF">2009-04-23T13:42:14Z</dcterms:modified>
  <cp:category/>
  <cp:version/>
  <cp:contentType/>
  <cp:contentStatus/>
</cp:coreProperties>
</file>