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0875" windowHeight="58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<sst xmlns="http://schemas.openxmlformats.org/spreadsheetml/2006/main" count="40" uniqueCount="33">
  <si>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Realizacja zadań z zakresu pomocy społecznej w poszczególnych rozdziałach przedstawia się nastepująco:</t>
  </si>
  <si>
    <t>TREŚĆ</t>
  </si>
  <si>
    <t>Wykonanie 2007</t>
  </si>
  <si>
    <t>Dynamika   (6:3)</t>
  </si>
  <si>
    <t>Wykonanie planu     (6:5)</t>
  </si>
  <si>
    <t>L.P.</t>
  </si>
  <si>
    <t>Pierwotny</t>
  </si>
  <si>
    <t>Po zmianach</t>
  </si>
  <si>
    <t xml:space="preserve">a/ zadania własne </t>
  </si>
  <si>
    <t>b/ zadania zlecone</t>
  </si>
  <si>
    <t>Pozostała działalność</t>
  </si>
  <si>
    <t>a/ zadania własne</t>
  </si>
  <si>
    <t>Zasiłki i pomoc w naturze, zasiłki rodzinne, pielęgnacyjne i wychowawcze - rozdz 85214</t>
  </si>
  <si>
    <t>PLAN NA 2008</t>
  </si>
  <si>
    <t>Wykonanie 2008</t>
  </si>
  <si>
    <t>w złotych</t>
  </si>
  <si>
    <r>
      <t>Domy pomocy społecznej -</t>
    </r>
    <r>
      <rPr>
        <sz val="9"/>
        <rFont val="Times New Roman"/>
        <family val="1"/>
      </rPr>
      <t xml:space="preserve"> rozdz. 85202 i </t>
    </r>
    <r>
      <rPr>
        <b/>
        <sz val="9"/>
        <rFont val="Times New Roman"/>
        <family val="1"/>
      </rPr>
      <t xml:space="preserve">Ośrodki wsparcia </t>
    </r>
    <r>
      <rPr>
        <sz val="9"/>
        <rFont val="Times New Roman"/>
        <family val="1"/>
      </rPr>
      <t>- rozdz.85203</t>
    </r>
  </si>
  <si>
    <r>
      <t>Świadczenia rodzinne oraz składki na ubezpieczenia emerytalne i rentowe -</t>
    </r>
    <r>
      <rPr>
        <sz val="9"/>
        <rFont val="Times New Roman"/>
        <family val="1"/>
      </rPr>
      <t xml:space="preserve"> rozdz. 85212 i </t>
    </r>
    <r>
      <rPr>
        <b/>
        <sz val="9"/>
        <rFont val="Times New Roman"/>
        <family val="1"/>
      </rPr>
      <t xml:space="preserve">Składki zdrowotne  </t>
    </r>
    <r>
      <rPr>
        <sz val="9"/>
        <rFont val="Times New Roman"/>
        <family val="1"/>
      </rPr>
      <t>- rozdz.85213</t>
    </r>
  </si>
  <si>
    <r>
      <t xml:space="preserve">Jednostki specjalistycznego poradnictwa, mieszkania chronione i ośrodki interwencji kryzysowej- </t>
    </r>
    <r>
      <rPr>
        <sz val="9"/>
        <rFont val="Times New Roman"/>
        <family val="1"/>
      </rPr>
      <t xml:space="preserve">rozdz. 85220 i </t>
    </r>
    <r>
      <rPr>
        <b/>
        <sz val="9"/>
        <rFont val="Times New Roman"/>
        <family val="1"/>
      </rPr>
      <t>Usługi opiekuńcze -</t>
    </r>
    <r>
      <rPr>
        <sz val="9"/>
        <rFont val="Times New Roman"/>
        <family val="1"/>
      </rPr>
      <t xml:space="preserve"> rozdz. 85228</t>
    </r>
  </si>
  <si>
    <r>
      <t xml:space="preserve">OGÓŁEM  </t>
    </r>
    <r>
      <rPr>
        <sz val="10"/>
        <rFont val="Times New Roman"/>
        <family val="1"/>
      </rPr>
      <t>w tym:</t>
    </r>
  </si>
  <si>
    <t>b/ porozumienia z organami 
    administracji rządowej</t>
  </si>
  <si>
    <r>
      <t xml:space="preserve">Placówki opiekuńczo wychowawcze Rodzinne Domy Dziecka </t>
    </r>
    <r>
      <rPr>
        <sz val="9"/>
        <rFont val="Times New Roman"/>
        <family val="1"/>
      </rPr>
      <t>- rozdz. 85201 - zadania własne</t>
    </r>
  </si>
  <si>
    <r>
      <t>Rodziny zastępcze -</t>
    </r>
    <r>
      <rPr>
        <sz val="8"/>
        <rFont val="Times New Roman"/>
        <family val="1"/>
      </rPr>
      <t xml:space="preserve"> zadania własne</t>
    </r>
  </si>
  <si>
    <r>
      <t xml:space="preserve">Dodatki mieszkaniowe - </t>
    </r>
    <r>
      <rPr>
        <sz val="9"/>
        <rFont val="Times New Roman"/>
        <family val="1"/>
      </rPr>
      <t>zadania własne</t>
    </r>
  </si>
  <si>
    <r>
      <t>Powiatowe centra pomocy rodzinie -</t>
    </r>
    <r>
      <rPr>
        <sz val="9"/>
        <rFont val="Times New Roman"/>
        <family val="1"/>
      </rPr>
      <t xml:space="preserve"> rozdz. 85218 - </t>
    </r>
    <r>
      <rPr>
        <sz val="9"/>
        <rFont val="Times New Roman"/>
        <family val="1"/>
      </rPr>
      <t>zadania własne</t>
    </r>
  </si>
  <si>
    <r>
      <t>Ośrodki pomocy społecznej MOPS 
-</t>
    </r>
    <r>
      <rPr>
        <sz val="9"/>
        <rFont val="Times New Roman"/>
        <family val="1"/>
      </rPr>
      <t xml:space="preserve"> rozdz. 85219 - zadania własne</t>
    </r>
  </si>
  <si>
    <r>
      <t>Ośrodek adopcyjno-opiekuńczy -</t>
    </r>
    <r>
      <rPr>
        <sz val="9"/>
        <rFont val="Times New Roman"/>
        <family val="1"/>
      </rPr>
      <t xml:space="preserve"> rozdz. 85226 - zadania własne</t>
    </r>
  </si>
  <si>
    <r>
      <t xml:space="preserve">Usuwanie skutków klęsk żywiołowych - </t>
    </r>
    <r>
      <rPr>
        <sz val="9"/>
        <rFont val="Times New Roman"/>
        <family val="1"/>
      </rPr>
      <t>rozdz. 85278 - zadania zlecone</t>
    </r>
  </si>
  <si>
    <t>a) zadania własne</t>
  </si>
  <si>
    <t>b) porozumienia z organami administracji rządowej</t>
  </si>
  <si>
    <t>Autor dokumentu: Sylwia Szpak</t>
  </si>
  <si>
    <t>Wprowadził do BIP: Agnieszka Sulewska</t>
  </si>
  <si>
    <t>Data wprowadzenia do BIP: 24.04.2009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</si>
</sst>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9">
    <font>
      <sz val="10"/>
      <name val="Arial CE"/>
      <family val="0"/>
    </font>
    <font>
      <sz val="13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/>
    </xf>
    <xf numFmtId="164" fontId="8" fillId="0" borderId="12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vertical="center"/>
    </xf>
    <xf numFmtId="0" fontId="8" fillId="0" borderId="0" xfId="0" applyFont="1" applyBorder="1" applyAlignment="1">
      <alignment vertical="top"/>
    </xf>
    <xf numFmtId="3" fontId="4" fillId="0" borderId="9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164" fontId="8" fillId="0" borderId="16" xfId="0" applyNumberFormat="1" applyFont="1" applyBorder="1" applyAlignment="1">
      <alignment vertical="center"/>
    </xf>
    <xf numFmtId="164" fontId="8" fillId="0" borderId="17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164" fontId="8" fillId="0" borderId="18" xfId="0" applyNumberFormat="1" applyFont="1" applyBorder="1" applyAlignment="1">
      <alignment vertical="center"/>
    </xf>
    <xf numFmtId="164" fontId="8" fillId="0" borderId="19" xfId="0" applyNumberFormat="1" applyFont="1" applyBorder="1" applyAlignment="1">
      <alignment vertical="center"/>
    </xf>
    <xf numFmtId="3" fontId="8" fillId="0" borderId="0" xfId="0" applyNumberFormat="1" applyFont="1" applyAlignment="1">
      <alignment/>
    </xf>
    <xf numFmtId="0" fontId="4" fillId="0" borderId="20" xfId="0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164" fontId="4" fillId="0" borderId="21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1" fontId="5" fillId="0" borderId="23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/>
    </xf>
    <xf numFmtId="1" fontId="8" fillId="0" borderId="24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1" fontId="5" fillId="0" borderId="26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vertical="center" wrapText="1"/>
    </xf>
    <xf numFmtId="3" fontId="4" fillId="0" borderId="27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164" fontId="4" fillId="0" borderId="28" xfId="0" applyNumberFormat="1" applyFont="1" applyBorder="1" applyAlignment="1">
      <alignment vertical="center"/>
    </xf>
    <xf numFmtId="164" fontId="4" fillId="0" borderId="29" xfId="0" applyNumberFormat="1" applyFont="1" applyBorder="1" applyAlignment="1">
      <alignment vertical="center"/>
    </xf>
    <xf numFmtId="0" fontId="6" fillId="0" borderId="28" xfId="0" applyFont="1" applyBorder="1" applyAlignment="1">
      <alignment vertical="center" wrapText="1"/>
    </xf>
    <xf numFmtId="3" fontId="4" fillId="0" borderId="28" xfId="0" applyNumberFormat="1" applyFont="1" applyBorder="1" applyAlignment="1">
      <alignment vertical="center"/>
    </xf>
    <xf numFmtId="164" fontId="4" fillId="0" borderId="28" xfId="0" applyNumberFormat="1" applyFont="1" applyBorder="1" applyAlignment="1">
      <alignment vertical="center"/>
    </xf>
    <xf numFmtId="164" fontId="8" fillId="0" borderId="30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25">
      <selection activeCell="F36" sqref="F36"/>
    </sheetView>
  </sheetViews>
  <sheetFormatPr defaultColWidth="9.00390625" defaultRowHeight="12.75"/>
  <cols>
    <col min="1" max="1" width="3.00390625" style="17" customWidth="1"/>
    <col min="2" max="2" width="25.00390625" style="17" customWidth="1"/>
    <col min="3" max="3" width="10.875" style="17" customWidth="1"/>
    <col min="4" max="4" width="10.625" style="17" customWidth="1"/>
    <col min="5" max="5" width="11.125" style="17" customWidth="1"/>
    <col min="6" max="6" width="11.375" style="17" customWidth="1"/>
    <col min="7" max="7" width="10.00390625" style="17" customWidth="1"/>
    <col min="8" max="8" width="9.375" style="17" customWidth="1"/>
    <col min="9" max="16384" width="9.125" style="17" customWidth="1"/>
  </cols>
  <sheetData>
    <row r="1" spans="1:8" ht="30.75" customHeight="1">
      <c r="A1" s="77" t="s">
        <v>0</v>
      </c>
      <c r="B1" s="78"/>
      <c r="C1" s="78"/>
      <c r="D1" s="78"/>
      <c r="E1" s="78"/>
      <c r="F1" s="78"/>
      <c r="G1" s="78"/>
      <c r="H1" s="78"/>
    </row>
    <row r="2" spans="1:8" ht="11.25" customHeight="1" thickBot="1">
      <c r="A2" s="16"/>
      <c r="H2" s="1" t="s">
        <v>15</v>
      </c>
    </row>
    <row r="3" spans="1:8" s="19" customFormat="1" ht="16.5" customHeight="1" thickTop="1">
      <c r="A3" s="18"/>
      <c r="B3" s="79" t="s">
        <v>1</v>
      </c>
      <c r="C3" s="73" t="s">
        <v>2</v>
      </c>
      <c r="D3" s="82" t="s">
        <v>13</v>
      </c>
      <c r="E3" s="83"/>
      <c r="F3" s="84" t="s">
        <v>14</v>
      </c>
      <c r="G3" s="73" t="s">
        <v>3</v>
      </c>
      <c r="H3" s="75" t="s">
        <v>4</v>
      </c>
    </row>
    <row r="4" spans="1:8" s="19" customFormat="1" ht="21" customHeight="1">
      <c r="A4" s="2" t="s">
        <v>5</v>
      </c>
      <c r="B4" s="80"/>
      <c r="C4" s="81"/>
      <c r="D4" s="20" t="s">
        <v>6</v>
      </c>
      <c r="E4" s="21" t="s">
        <v>7</v>
      </c>
      <c r="F4" s="85"/>
      <c r="G4" s="74"/>
      <c r="H4" s="76"/>
    </row>
    <row r="5" spans="1:8" s="7" customFormat="1" ht="8.25" customHeight="1">
      <c r="A5" s="3">
        <v>1</v>
      </c>
      <c r="B5" s="4">
        <v>2</v>
      </c>
      <c r="C5" s="5">
        <v>3</v>
      </c>
      <c r="D5" s="5">
        <v>4</v>
      </c>
      <c r="E5" s="5">
        <v>5</v>
      </c>
      <c r="F5" s="4">
        <v>6</v>
      </c>
      <c r="G5" s="5">
        <v>7</v>
      </c>
      <c r="H5" s="6">
        <v>8</v>
      </c>
    </row>
    <row r="6" spans="1:8" s="9" customFormat="1" ht="36" customHeight="1">
      <c r="A6" s="49">
        <v>1</v>
      </c>
      <c r="B6" s="13" t="s">
        <v>21</v>
      </c>
      <c r="C6" s="58">
        <v>1083244</v>
      </c>
      <c r="D6" s="59">
        <v>979770</v>
      </c>
      <c r="E6" s="59">
        <v>1244395</v>
      </c>
      <c r="F6" s="58">
        <v>1206925</v>
      </c>
      <c r="G6" s="60">
        <f>F6/C6*100</f>
        <v>111.4176492092271</v>
      </c>
      <c r="H6" s="61">
        <f>F6/E6*100</f>
        <v>96.98889821961676</v>
      </c>
    </row>
    <row r="7" spans="1:8" s="9" customFormat="1" ht="33" customHeight="1">
      <c r="A7" s="49">
        <v>2</v>
      </c>
      <c r="B7" s="13" t="s">
        <v>16</v>
      </c>
      <c r="C7" s="33">
        <f>SUM(C8:C9)</f>
        <v>1743357</v>
      </c>
      <c r="D7" s="27">
        <f>SUM(D8:D9)</f>
        <v>1837000</v>
      </c>
      <c r="E7" s="27">
        <f>SUM(E8:E9)</f>
        <v>2132591</v>
      </c>
      <c r="F7" s="33">
        <f>SUM(F8:F9)</f>
        <v>2079641</v>
      </c>
      <c r="G7" s="28">
        <f aca="true" t="shared" si="0" ref="G7:G25">F7/C7*100</f>
        <v>119.28945132867221</v>
      </c>
      <c r="H7" s="29">
        <f aca="true" t="shared" si="1" ref="H7:H16">F7/E7*100</f>
        <v>97.51710478005393</v>
      </c>
    </row>
    <row r="8" spans="1:8" s="10" customFormat="1" ht="12.75" customHeight="1">
      <c r="A8" s="51"/>
      <c r="B8" s="11" t="s">
        <v>11</v>
      </c>
      <c r="C8" s="30">
        <v>1176174</v>
      </c>
      <c r="D8" s="23">
        <v>1200000</v>
      </c>
      <c r="E8" s="23">
        <v>1404661</v>
      </c>
      <c r="F8" s="30">
        <v>1357024</v>
      </c>
      <c r="G8" s="24">
        <f t="shared" si="0"/>
        <v>115.37612632144562</v>
      </c>
      <c r="H8" s="25">
        <f t="shared" si="1"/>
        <v>96.60864792287961</v>
      </c>
    </row>
    <row r="9" spans="1:8" s="19" customFormat="1" ht="12.75">
      <c r="A9" s="52"/>
      <c r="B9" s="11" t="s">
        <v>9</v>
      </c>
      <c r="C9" s="30">
        <v>567183</v>
      </c>
      <c r="D9" s="23">
        <v>637000</v>
      </c>
      <c r="E9" s="23">
        <v>727930</v>
      </c>
      <c r="F9" s="30">
        <v>722617</v>
      </c>
      <c r="G9" s="24">
        <f t="shared" si="0"/>
        <v>127.40455902239664</v>
      </c>
      <c r="H9" s="25">
        <f t="shared" si="1"/>
        <v>99.2701221271276</v>
      </c>
    </row>
    <row r="10" spans="1:8" s="9" customFormat="1" ht="20.25" customHeight="1">
      <c r="A10" s="62">
        <v>3</v>
      </c>
      <c r="B10" s="72" t="s">
        <v>22</v>
      </c>
      <c r="C10" s="65">
        <v>2600343</v>
      </c>
      <c r="D10" s="65">
        <v>2625000</v>
      </c>
      <c r="E10" s="65">
        <v>2946705</v>
      </c>
      <c r="F10" s="64">
        <v>2861500</v>
      </c>
      <c r="G10" s="66">
        <f>F10/C10*100</f>
        <v>110.04317507344223</v>
      </c>
      <c r="H10" s="67">
        <f>F10/E10*100</f>
        <v>97.10846521792986</v>
      </c>
    </row>
    <row r="11" spans="1:8" s="9" customFormat="1" ht="50.25" customHeight="1">
      <c r="A11" s="50">
        <v>4</v>
      </c>
      <c r="B11" s="14" t="s">
        <v>17</v>
      </c>
      <c r="C11" s="39">
        <f>SUM(C12:C13)</f>
        <v>17947139</v>
      </c>
      <c r="D11" s="39">
        <f>SUM(D12:D13)</f>
        <v>17736000</v>
      </c>
      <c r="E11" s="39">
        <f>SUM(E12:E13)</f>
        <v>20144804</v>
      </c>
      <c r="F11" s="38">
        <f>SUM(F12:F13)</f>
        <v>17512005</v>
      </c>
      <c r="G11" s="31">
        <f t="shared" si="0"/>
        <v>97.57546871398277</v>
      </c>
      <c r="H11" s="32">
        <f t="shared" si="1"/>
        <v>86.930629853733</v>
      </c>
    </row>
    <row r="12" spans="1:8" s="10" customFormat="1" ht="10.5" customHeight="1">
      <c r="A12" s="51"/>
      <c r="B12" s="11" t="s">
        <v>11</v>
      </c>
      <c r="C12" s="23">
        <v>202243</v>
      </c>
      <c r="D12" s="23">
        <v>194000</v>
      </c>
      <c r="E12" s="23">
        <v>190000</v>
      </c>
      <c r="F12" s="30">
        <v>188543</v>
      </c>
      <c r="G12" s="24">
        <f t="shared" si="0"/>
        <v>93.2259707381714</v>
      </c>
      <c r="H12" s="25">
        <f t="shared" si="1"/>
        <v>99.23315789473685</v>
      </c>
    </row>
    <row r="13" spans="1:8" s="19" customFormat="1" ht="12.75">
      <c r="A13" s="52"/>
      <c r="B13" s="11" t="s">
        <v>9</v>
      </c>
      <c r="C13" s="35">
        <v>17744896</v>
      </c>
      <c r="D13" s="35">
        <v>17542000</v>
      </c>
      <c r="E13" s="35">
        <v>19954804</v>
      </c>
      <c r="F13" s="34">
        <v>17323462</v>
      </c>
      <c r="G13" s="36">
        <f t="shared" si="0"/>
        <v>97.62504102588146</v>
      </c>
      <c r="H13" s="37">
        <f t="shared" si="1"/>
        <v>86.81349112724935</v>
      </c>
    </row>
    <row r="14" spans="1:8" s="9" customFormat="1" ht="39" customHeight="1">
      <c r="A14" s="49">
        <v>5</v>
      </c>
      <c r="B14" s="13" t="s">
        <v>12</v>
      </c>
      <c r="C14" s="33">
        <f>SUM(C15:C16)</f>
        <v>5749387</v>
      </c>
      <c r="D14" s="27">
        <f>SUM(D15:D16)</f>
        <v>6271000</v>
      </c>
      <c r="E14" s="27">
        <f>SUM(E15:E16)</f>
        <v>5921865</v>
      </c>
      <c r="F14" s="33">
        <f>SUM(F15:F16)</f>
        <v>5634017</v>
      </c>
      <c r="G14" s="28">
        <f t="shared" si="0"/>
        <v>97.99335129118982</v>
      </c>
      <c r="H14" s="29">
        <f t="shared" si="1"/>
        <v>95.1392340082052</v>
      </c>
    </row>
    <row r="15" spans="1:8" s="10" customFormat="1" ht="10.5" customHeight="1">
      <c r="A15" s="51"/>
      <c r="B15" s="11" t="s">
        <v>11</v>
      </c>
      <c r="C15" s="30">
        <v>4080144</v>
      </c>
      <c r="D15" s="23">
        <v>4602000</v>
      </c>
      <c r="E15" s="23">
        <v>4260431</v>
      </c>
      <c r="F15" s="30">
        <v>4007311</v>
      </c>
      <c r="G15" s="24">
        <f t="shared" si="0"/>
        <v>98.21494045308205</v>
      </c>
      <c r="H15" s="25">
        <f t="shared" si="1"/>
        <v>94.05881705395534</v>
      </c>
    </row>
    <row r="16" spans="1:8" s="19" customFormat="1" ht="12.75">
      <c r="A16" s="52"/>
      <c r="B16" s="11" t="s">
        <v>9</v>
      </c>
      <c r="C16" s="30">
        <v>1669243</v>
      </c>
      <c r="D16" s="23">
        <v>1669000</v>
      </c>
      <c r="E16" s="23">
        <v>1661434</v>
      </c>
      <c r="F16" s="30">
        <v>1626706</v>
      </c>
      <c r="G16" s="24">
        <f t="shared" si="0"/>
        <v>97.45171913256489</v>
      </c>
      <c r="H16" s="25">
        <f t="shared" si="1"/>
        <v>97.90975747456714</v>
      </c>
    </row>
    <row r="17" spans="1:8" s="9" customFormat="1" ht="24.75" customHeight="1">
      <c r="A17" s="62">
        <v>6</v>
      </c>
      <c r="B17" s="63" t="s">
        <v>23</v>
      </c>
      <c r="C17" s="64">
        <v>3953781</v>
      </c>
      <c r="D17" s="65">
        <v>4037900</v>
      </c>
      <c r="E17" s="65">
        <v>3503532</v>
      </c>
      <c r="F17" s="64">
        <v>3132120</v>
      </c>
      <c r="G17" s="66">
        <f>F17/C17*100</f>
        <v>79.21834820896757</v>
      </c>
      <c r="H17" s="67">
        <f>F17/E17*100</f>
        <v>89.39892656895955</v>
      </c>
    </row>
    <row r="18" spans="1:8" s="9" customFormat="1" ht="36.75" customHeight="1">
      <c r="A18" s="62">
        <v>7</v>
      </c>
      <c r="B18" s="63" t="s">
        <v>24</v>
      </c>
      <c r="C18" s="64">
        <v>605667</v>
      </c>
      <c r="D18" s="65">
        <v>611000</v>
      </c>
      <c r="E18" s="65">
        <v>634670</v>
      </c>
      <c r="F18" s="64">
        <v>631272</v>
      </c>
      <c r="G18" s="66">
        <f>F18/C18*100</f>
        <v>104.22757059572338</v>
      </c>
      <c r="H18" s="67">
        <f>F18/E18*100</f>
        <v>99.46460365229174</v>
      </c>
    </row>
    <row r="19" spans="1:8" s="9" customFormat="1" ht="26.25" customHeight="1">
      <c r="A19" s="62">
        <v>8</v>
      </c>
      <c r="B19" s="63" t="s">
        <v>25</v>
      </c>
      <c r="C19" s="64">
        <v>5577011</v>
      </c>
      <c r="D19" s="65">
        <v>5978000</v>
      </c>
      <c r="E19" s="65">
        <v>6185152</v>
      </c>
      <c r="F19" s="64">
        <v>6089962</v>
      </c>
      <c r="G19" s="66">
        <f>F19/C19*100</f>
        <v>109.19759706409042</v>
      </c>
      <c r="H19" s="67">
        <f>F19/E19*100</f>
        <v>98.46099174280599</v>
      </c>
    </row>
    <row r="20" spans="1:8" s="9" customFormat="1" ht="57" customHeight="1">
      <c r="A20" s="49">
        <v>9</v>
      </c>
      <c r="B20" s="15" t="s">
        <v>18</v>
      </c>
      <c r="C20" s="27">
        <f>SUM(C21:C22)</f>
        <v>1414479</v>
      </c>
      <c r="D20" s="27">
        <f>SUM(D21:D22)</f>
        <v>1478000</v>
      </c>
      <c r="E20" s="27">
        <f>SUM(E21:E22)</f>
        <v>1444503</v>
      </c>
      <c r="F20" s="27">
        <f>SUM(F21:F22)</f>
        <v>1398501</v>
      </c>
      <c r="G20" s="28">
        <f t="shared" si="0"/>
        <v>98.87039680334597</v>
      </c>
      <c r="H20" s="29">
        <f aca="true" t="shared" si="2" ref="H20:H25">F20/E20*100</f>
        <v>96.81537525363395</v>
      </c>
    </row>
    <row r="21" spans="1:8" s="19" customFormat="1" ht="12.75">
      <c r="A21" s="52"/>
      <c r="B21" s="11" t="s">
        <v>11</v>
      </c>
      <c r="C21" s="30">
        <v>1260738</v>
      </c>
      <c r="D21" s="23">
        <v>1320000</v>
      </c>
      <c r="E21" s="23">
        <v>1282003</v>
      </c>
      <c r="F21" s="30">
        <v>1250098</v>
      </c>
      <c r="G21" s="24">
        <f t="shared" si="0"/>
        <v>99.15604986920358</v>
      </c>
      <c r="H21" s="25">
        <f t="shared" si="2"/>
        <v>97.51131627617096</v>
      </c>
    </row>
    <row r="22" spans="1:8" s="19" customFormat="1" ht="12.75">
      <c r="A22" s="52"/>
      <c r="B22" s="11" t="s">
        <v>9</v>
      </c>
      <c r="C22" s="30">
        <v>153741</v>
      </c>
      <c r="D22" s="23">
        <v>158000</v>
      </c>
      <c r="E22" s="23">
        <v>162500</v>
      </c>
      <c r="F22" s="30">
        <v>148403</v>
      </c>
      <c r="G22" s="24">
        <f t="shared" si="0"/>
        <v>96.52792683799377</v>
      </c>
      <c r="H22" s="25">
        <f t="shared" si="2"/>
        <v>91.32492307692308</v>
      </c>
    </row>
    <row r="23" spans="1:8" s="9" customFormat="1" ht="23.25" customHeight="1">
      <c r="A23" s="62">
        <v>10</v>
      </c>
      <c r="B23" s="63" t="s">
        <v>26</v>
      </c>
      <c r="C23" s="64">
        <v>304797</v>
      </c>
      <c r="D23" s="65">
        <v>319490</v>
      </c>
      <c r="E23" s="65">
        <v>343198</v>
      </c>
      <c r="F23" s="64">
        <v>341372</v>
      </c>
      <c r="G23" s="66">
        <f>F23/C23*100</f>
        <v>111.99979002418003</v>
      </c>
      <c r="H23" s="67">
        <f>F23/E23*100</f>
        <v>99.4679456173987</v>
      </c>
    </row>
    <row r="24" spans="1:8" s="10" customFormat="1" ht="39.75" customHeight="1">
      <c r="A24" s="62">
        <v>11</v>
      </c>
      <c r="B24" s="68" t="s">
        <v>27</v>
      </c>
      <c r="C24" s="69">
        <v>2000</v>
      </c>
      <c r="D24" s="69"/>
      <c r="E24" s="69"/>
      <c r="F24" s="69"/>
      <c r="G24" s="70"/>
      <c r="H24" s="71"/>
    </row>
    <row r="25" spans="1:8" s="9" customFormat="1" ht="15" customHeight="1">
      <c r="A25" s="49">
        <v>12</v>
      </c>
      <c r="B25" s="13" t="s">
        <v>10</v>
      </c>
      <c r="C25" s="27">
        <f>SUM(C26:C27)</f>
        <v>1399984</v>
      </c>
      <c r="D25" s="27">
        <f>SUM(D26:D27)</f>
        <v>1120950</v>
      </c>
      <c r="E25" s="27">
        <f>SUM(E26:E27)</f>
        <v>1579850</v>
      </c>
      <c r="F25" s="27">
        <f>SUM(F26:F27)</f>
        <v>1257469</v>
      </c>
      <c r="G25" s="28">
        <f t="shared" si="0"/>
        <v>89.82024080275202</v>
      </c>
      <c r="H25" s="29">
        <f t="shared" si="2"/>
        <v>79.59420198120075</v>
      </c>
    </row>
    <row r="26" spans="1:8" s="9" customFormat="1" ht="15" customHeight="1">
      <c r="A26" s="51"/>
      <c r="B26" s="11" t="s">
        <v>28</v>
      </c>
      <c r="C26" s="30">
        <v>1399984</v>
      </c>
      <c r="D26" s="23">
        <v>1120950</v>
      </c>
      <c r="E26" s="23">
        <v>1556770</v>
      </c>
      <c r="F26" s="30">
        <v>1235237</v>
      </c>
      <c r="G26" s="24">
        <f>F26/C26*100</f>
        <v>88.2322226539732</v>
      </c>
      <c r="H26" s="25">
        <f aca="true" t="shared" si="3" ref="H26:H31">F26/E26*100</f>
        <v>79.34614618729806</v>
      </c>
    </row>
    <row r="27" spans="1:8" s="10" customFormat="1" ht="23.25" customHeight="1" thickBot="1">
      <c r="A27" s="53"/>
      <c r="B27" s="12" t="s">
        <v>29</v>
      </c>
      <c r="C27" s="40"/>
      <c r="D27" s="41"/>
      <c r="E27" s="41">
        <v>23080</v>
      </c>
      <c r="F27" s="40">
        <v>22232</v>
      </c>
      <c r="G27" s="42"/>
      <c r="H27" s="43">
        <f t="shared" si="3"/>
        <v>96.3258232235702</v>
      </c>
    </row>
    <row r="28" spans="1:8" s="8" customFormat="1" ht="22.5" customHeight="1" thickTop="1">
      <c r="A28" s="54"/>
      <c r="B28" s="45" t="s">
        <v>19</v>
      </c>
      <c r="C28" s="46">
        <f>C6+C7+C10+C11+C14+C17+C19+C20+C23+C24+C25+C18</f>
        <v>42381189</v>
      </c>
      <c r="D28" s="46">
        <f>D6+D7+D10+D11+D14+D17+D19+D20+D23+D24+D25+D18</f>
        <v>42994110</v>
      </c>
      <c r="E28" s="46">
        <f>E6+E7+E10+E11+E14+E17+E19+E20+E23+E24+E25+E18</f>
        <v>46081265</v>
      </c>
      <c r="F28" s="46">
        <f>F6+F7+F10+F11+F14+F17+F19+F20+F23+F24+F25+F18</f>
        <v>42144784</v>
      </c>
      <c r="G28" s="47">
        <f>F28/C28*100</f>
        <v>99.44219356375301</v>
      </c>
      <c r="H28" s="48">
        <f t="shared" si="3"/>
        <v>91.45752400677368</v>
      </c>
    </row>
    <row r="29" spans="1:8" s="19" customFormat="1" ht="15.75" customHeight="1">
      <c r="A29" s="52"/>
      <c r="B29" s="22" t="s">
        <v>8</v>
      </c>
      <c r="C29" s="23">
        <f>C6+C8+C10+C12+C15+C17+C18+C19+C21+C23+C26</f>
        <v>22244126</v>
      </c>
      <c r="D29" s="23">
        <f>D6+D8+D10+D12+D15+D17+D18+D19+D21+D23+D26</f>
        <v>22988110</v>
      </c>
      <c r="E29" s="23">
        <f>E6+E8+E10+E12+E15+E17+E18+E19+E21+E23+E26</f>
        <v>23551517</v>
      </c>
      <c r="F29" s="23">
        <f>F6+F8+F10+F12+F15+F17+F18+F19+F21+F23+F26</f>
        <v>22301364</v>
      </c>
      <c r="G29" s="24">
        <f>F29/C29*100</f>
        <v>100.25731736998793</v>
      </c>
      <c r="H29" s="25">
        <f t="shared" si="3"/>
        <v>94.69183662351772</v>
      </c>
    </row>
    <row r="30" spans="1:8" s="19" customFormat="1" ht="15.75" customHeight="1">
      <c r="A30" s="52"/>
      <c r="B30" s="22" t="s">
        <v>9</v>
      </c>
      <c r="C30" s="23">
        <f>C9+C13+C16+C22+C24</f>
        <v>20137063</v>
      </c>
      <c r="D30" s="23">
        <f>D9+D13+D16+D22+D24</f>
        <v>20006000</v>
      </c>
      <c r="E30" s="23">
        <f>E9+E13+E16+E22+E24</f>
        <v>22506668</v>
      </c>
      <c r="F30" s="23">
        <f>F9+F13+F16+F22+F24</f>
        <v>19821188</v>
      </c>
      <c r="G30" s="24">
        <f>F30/C30*100</f>
        <v>98.43137502226615</v>
      </c>
      <c r="H30" s="25">
        <f t="shared" si="3"/>
        <v>88.06806942724708</v>
      </c>
    </row>
    <row r="31" spans="1:8" s="26" customFormat="1" ht="25.5" customHeight="1" thickBot="1">
      <c r="A31" s="56"/>
      <c r="B31" s="57" t="s">
        <v>20</v>
      </c>
      <c r="C31" s="41"/>
      <c r="D31" s="41"/>
      <c r="E31" s="41">
        <f>E27</f>
        <v>23080</v>
      </c>
      <c r="F31" s="41">
        <f>F27</f>
        <v>22232</v>
      </c>
      <c r="G31" s="42"/>
      <c r="H31" s="43">
        <f t="shared" si="3"/>
        <v>96.3258232235702</v>
      </c>
    </row>
    <row r="32" spans="1:5" ht="13.5" thickTop="1">
      <c r="A32" s="86" t="s">
        <v>30</v>
      </c>
      <c r="B32" s="44"/>
      <c r="C32" s="44"/>
      <c r="D32" s="44"/>
      <c r="E32" s="44"/>
    </row>
    <row r="33" spans="1:5" ht="12.75">
      <c r="A33" s="86" t="s">
        <v>31</v>
      </c>
      <c r="B33" s="44"/>
      <c r="C33" s="44"/>
      <c r="D33" s="44"/>
      <c r="E33" s="44"/>
    </row>
    <row r="34" spans="1:6" ht="12.75">
      <c r="A34" s="86" t="s">
        <v>32</v>
      </c>
      <c r="C34" s="44"/>
      <c r="D34" s="44"/>
      <c r="E34" s="44"/>
      <c r="F34" s="44"/>
    </row>
    <row r="35" spans="1:6" ht="12.75">
      <c r="A35" s="55"/>
      <c r="C35" s="44"/>
      <c r="D35" s="44"/>
      <c r="E35" s="44"/>
      <c r="F35" s="44"/>
    </row>
    <row r="36" ht="12.75">
      <c r="A36" s="55"/>
    </row>
    <row r="37" ht="12.75">
      <c r="A37" s="55"/>
    </row>
    <row r="38" ht="12.75">
      <c r="A38" s="55"/>
    </row>
    <row r="39" ht="12.75">
      <c r="A39" s="55"/>
    </row>
    <row r="40" ht="12.75">
      <c r="A40" s="55"/>
    </row>
    <row r="41" ht="12.75">
      <c r="A41" s="55"/>
    </row>
    <row r="42" ht="12.75">
      <c r="A42" s="55"/>
    </row>
    <row r="43" ht="12.75">
      <c r="A43" s="55"/>
    </row>
    <row r="44" ht="12.75">
      <c r="A44" s="55"/>
    </row>
    <row r="45" ht="12.75">
      <c r="A45" s="55"/>
    </row>
    <row r="46" ht="12.75">
      <c r="A46" s="55"/>
    </row>
    <row r="47" ht="12.75">
      <c r="A47" s="55"/>
    </row>
    <row r="48" ht="12.75">
      <c r="A48" s="55"/>
    </row>
  </sheetData>
  <mergeCells count="7">
    <mergeCell ref="G3:G4"/>
    <mergeCell ref="H3:H4"/>
    <mergeCell ref="A1:H1"/>
    <mergeCell ref="B3:B4"/>
    <mergeCell ref="C3:C4"/>
    <mergeCell ref="D3:E3"/>
    <mergeCell ref="F3:F4"/>
  </mergeCells>
  <printOptions horizontalCentered="1"/>
  <pageMargins left="0.2755905511811024" right="0.2755905511811024" top="0.984251968503937" bottom="0.3937007874015748" header="0.35433070866141736" footer="0.5118110236220472"/>
  <pageSetup firstPageNumber="156" useFirstPageNumber="1" horizontalDpi="600" verticalDpi="600" orientation="portrait" paperSize="9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Sulewska</cp:lastModifiedBy>
  <cp:lastPrinted>2009-04-21T13:01:08Z</cp:lastPrinted>
  <dcterms:created xsi:type="dcterms:W3CDTF">2008-04-24T10:37:13Z</dcterms:created>
  <dcterms:modified xsi:type="dcterms:W3CDTF">2009-04-21T13:22:42Z</dcterms:modified>
  <cp:category/>
  <cp:version/>
  <cp:contentType/>
  <cp:contentStatus/>
</cp:coreProperties>
</file>