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-działy" sheetId="1" r:id="rId1"/>
  </sheets>
  <definedNames>
    <definedName name="_xlnm.Print_Titles" localSheetId="0">'RO-działy'!$A:$B,'RO-działy'!$5:$8</definedName>
  </definedNames>
  <calcPr fullCalcOnLoad="1"/>
</workbook>
</file>

<file path=xl/sharedStrings.xml><?xml version="1.0" encoding="utf-8"?>
<sst xmlns="http://schemas.openxmlformats.org/spreadsheetml/2006/main" count="79" uniqueCount="33">
  <si>
    <t>w złotych</t>
  </si>
  <si>
    <t>L.p.</t>
  </si>
  <si>
    <t>WYSZCZEGÓLNIENIE</t>
  </si>
  <si>
    <t>DZIAŁY</t>
  </si>
  <si>
    <t>OGÓŁEM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</si>
  <si>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</si>
  <si>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</si>
  <si>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</si>
  <si>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</si>
  <si>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</si>
  <si>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</si>
  <si>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</si>
  <si>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R.O.ROKOSOWO</t>
  </si>
  <si>
    <t>R.O.J.J. ŚNIADECKICH</t>
  </si>
  <si>
    <t>R.O. ŚRÓDMIEŚCIE</t>
  </si>
  <si>
    <t>R.O.TYSIĄCLECIA</t>
  </si>
  <si>
    <t>R.O. WSPÓLNY DOM</t>
  </si>
  <si>
    <t>Plan</t>
  </si>
  <si>
    <t>Wykonanie</t>
  </si>
  <si>
    <t>R.O. M. WAŃKOWICZA</t>
  </si>
  <si>
    <t>wyk.</t>
  </si>
  <si>
    <t>Wydatki remontowe</t>
  </si>
  <si>
    <t>Wydatki bieżące</t>
  </si>
  <si>
    <t>CZYNSZE</t>
  </si>
  <si>
    <t>Wyk.</t>
  </si>
  <si>
    <t>%</t>
  </si>
  <si>
    <t xml:space="preserve">REALIZACJA   WYDATKÓW   BUDŻETOWYCH </t>
  </si>
  <si>
    <t xml:space="preserve"> 20 : 19</t>
  </si>
  <si>
    <t>R.O. NOWOBRAMSKIE</t>
  </si>
  <si>
    <r>
      <t>JEDNOSTEK POMOCNICZYCH  -</t>
    </r>
    <r>
      <rPr>
        <b/>
        <sz val="14"/>
        <rFont val="Times New Roman CE"/>
        <family val="1"/>
      </rPr>
      <t xml:space="preserve"> RAD OSIEDLI </t>
    </r>
    <r>
      <rPr>
        <b/>
        <sz val="14"/>
        <rFont val="Times New Roman CE"/>
        <family val="0"/>
      </rPr>
      <t xml:space="preserve"> W  2008 ROKU</t>
    </r>
  </si>
  <si>
    <t>Wprowadził do BIP: Agnieszka Sulewska</t>
  </si>
  <si>
    <t>Data wprowadzenia do BIP: 24.04.2009 r.</t>
  </si>
  <si>
    <t>Autor dokumentu: Małgorzata Liwak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</si>
</sst>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5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 CE"/>
      <family val="1"/>
    </font>
    <font>
      <b/>
      <i/>
      <sz val="9"/>
      <name val="Times New Roman CE"/>
      <family val="1"/>
    </font>
    <font>
      <sz val="8"/>
      <name val="Arial CE"/>
      <family val="0"/>
    </font>
    <font>
      <i/>
      <sz val="9"/>
      <name val="Times New Roman CE"/>
      <family val="1"/>
    </font>
    <font>
      <i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i/>
      <sz val="10"/>
      <name val="Times New Roman CE"/>
      <family val="1"/>
    </font>
    <font>
      <b/>
      <sz val="9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5" fillId="0" borderId="15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5" fillId="0" borderId="18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7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3" fontId="15" fillId="0" borderId="14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5" fillId="0" borderId="29" xfId="0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3" fontId="18" fillId="0" borderId="7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3" fontId="16" fillId="0" borderId="39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Continuous" vertical="top"/>
    </xf>
    <xf numFmtId="0" fontId="15" fillId="0" borderId="11" xfId="0" applyFont="1" applyBorder="1" applyAlignment="1">
      <alignment horizontal="centerContinuous"/>
    </xf>
    <xf numFmtId="164" fontId="16" fillId="0" borderId="32" xfId="0" applyNumberFormat="1" applyFont="1" applyBorder="1" applyAlignment="1">
      <alignment vertical="center"/>
    </xf>
    <xf numFmtId="164" fontId="16" fillId="0" borderId="7" xfId="0" applyNumberFormat="1" applyFont="1" applyBorder="1" applyAlignment="1">
      <alignment vertical="center"/>
    </xf>
    <xf numFmtId="164" fontId="6" fillId="0" borderId="41" xfId="0" applyNumberFormat="1" applyFont="1" applyBorder="1" applyAlignment="1">
      <alignment vertical="center"/>
    </xf>
    <xf numFmtId="164" fontId="16" fillId="0" borderId="4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3" fontId="18" fillId="0" borderId="38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18" fillId="0" borderId="42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3" fontId="16" fillId="0" borderId="37" xfId="0" applyNumberFormat="1" applyFont="1" applyBorder="1" applyAlignment="1">
      <alignment vertical="center"/>
    </xf>
    <xf numFmtId="164" fontId="16" fillId="0" borderId="39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164" fontId="6" fillId="0" borderId="45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0" fillId="0" borderId="38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43" xfId="0" applyNumberFormat="1" applyFont="1" applyBorder="1" applyAlignment="1">
      <alignment vertical="center"/>
    </xf>
    <xf numFmtId="3" fontId="15" fillId="0" borderId="39" xfId="0" applyNumberFormat="1" applyFont="1" applyBorder="1" applyAlignment="1">
      <alignment vertical="center"/>
    </xf>
    <xf numFmtId="164" fontId="15" fillId="0" borderId="39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3" fontId="15" fillId="0" borderId="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Continuous"/>
    </xf>
    <xf numFmtId="0" fontId="2" fillId="0" borderId="2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3" fontId="18" fillId="0" borderId="6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3" fontId="16" fillId="0" borderId="48" xfId="0" applyNumberFormat="1" applyFont="1" applyBorder="1" applyAlignment="1">
      <alignment vertical="center"/>
    </xf>
    <xf numFmtId="0" fontId="2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7"/>
  <sheetViews>
    <sheetView tabSelected="1" workbookViewId="0" topLeftCell="A5">
      <pane ySplit="4" topLeftCell="BM42" activePane="bottomLeft" state="frozen"/>
      <selection pane="topLeft" activeCell="A5" sqref="A5"/>
      <selection pane="bottomLeft" activeCell="A55" sqref="A55:A57"/>
    </sheetView>
  </sheetViews>
  <sheetFormatPr defaultColWidth="9.00390625" defaultRowHeight="12.75"/>
  <cols>
    <col min="1" max="1" width="4.00390625" style="0" customWidth="1"/>
    <col min="2" max="2" width="21.00390625" style="24" customWidth="1"/>
    <col min="3" max="3" width="7.375" style="0" customWidth="1"/>
    <col min="4" max="4" width="7.125" style="0" customWidth="1"/>
    <col min="5" max="5" width="6.125" style="0" customWidth="1"/>
    <col min="6" max="6" width="6.25390625" style="0" customWidth="1"/>
    <col min="7" max="7" width="7.75390625" style="0" customWidth="1"/>
    <col min="8" max="8" width="8.00390625" style="0" customWidth="1"/>
    <col min="9" max="9" width="6.625" style="0" customWidth="1"/>
    <col min="10" max="10" width="7.00390625" style="0" customWidth="1"/>
    <col min="11" max="11" width="7.125" style="0" hidden="1" customWidth="1"/>
    <col min="12" max="12" width="6.625" style="0" hidden="1" customWidth="1"/>
    <col min="13" max="14" width="6.375" style="0" customWidth="1"/>
    <col min="15" max="16" width="7.125" style="0" customWidth="1"/>
    <col min="17" max="17" width="6.375" style="0" customWidth="1"/>
    <col min="18" max="18" width="6.125" style="0" customWidth="1"/>
    <col min="19" max="19" width="6.25390625" style="0" customWidth="1"/>
    <col min="20" max="20" width="6.375" style="0" customWidth="1"/>
    <col min="21" max="22" width="8.875" style="0" bestFit="1" customWidth="1"/>
    <col min="23" max="23" width="8.25390625" style="0" customWidth="1"/>
  </cols>
  <sheetData>
    <row r="2" spans="1:21" ht="14.25" customHeight="1">
      <c r="A2" s="105" t="s">
        <v>26</v>
      </c>
      <c r="B2" s="2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4"/>
      <c r="T2" s="4"/>
      <c r="U2" s="4"/>
    </row>
    <row r="3" spans="1:21" ht="18.75">
      <c r="A3" s="105" t="s">
        <v>29</v>
      </c>
      <c r="B3" s="2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4"/>
      <c r="T3" s="4"/>
      <c r="U3" s="4"/>
    </row>
    <row r="4" ht="24.75" customHeight="1" thickBot="1">
      <c r="U4" s="1" t="s">
        <v>0</v>
      </c>
    </row>
    <row r="5" spans="1:23" ht="22.5" customHeight="1" thickTop="1">
      <c r="A5" s="108" t="s">
        <v>1</v>
      </c>
      <c r="B5" s="28" t="s">
        <v>2</v>
      </c>
      <c r="C5" s="5" t="s">
        <v>3</v>
      </c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40"/>
      <c r="Q5" s="39"/>
      <c r="R5" s="6"/>
      <c r="S5" s="6"/>
      <c r="T5" s="14"/>
      <c r="U5" s="21" t="s">
        <v>4</v>
      </c>
      <c r="V5" s="19"/>
      <c r="W5" s="69" t="s">
        <v>25</v>
      </c>
    </row>
    <row r="6" spans="1:23" ht="17.25" customHeight="1">
      <c r="A6" s="15"/>
      <c r="B6" s="29"/>
      <c r="C6" s="20">
        <v>600</v>
      </c>
      <c r="D6" s="54"/>
      <c r="E6" s="50">
        <v>700</v>
      </c>
      <c r="F6" s="54"/>
      <c r="G6" s="50">
        <v>750</v>
      </c>
      <c r="H6" s="54"/>
      <c r="I6" s="50">
        <v>801</v>
      </c>
      <c r="J6" s="54"/>
      <c r="K6" s="50">
        <v>852</v>
      </c>
      <c r="L6" s="54"/>
      <c r="M6" s="50">
        <v>854</v>
      </c>
      <c r="N6" s="54"/>
      <c r="O6" s="50">
        <v>900</v>
      </c>
      <c r="P6" s="54"/>
      <c r="Q6" s="50">
        <v>921</v>
      </c>
      <c r="R6" s="54"/>
      <c r="S6" s="50">
        <v>926</v>
      </c>
      <c r="T6" s="25"/>
      <c r="U6" s="22"/>
      <c r="V6" s="16"/>
      <c r="W6" s="67" t="s">
        <v>20</v>
      </c>
    </row>
    <row r="7" spans="1:23" s="18" customFormat="1" ht="19.5" customHeight="1" thickBot="1">
      <c r="A7" s="17"/>
      <c r="B7" s="30"/>
      <c r="C7" s="31" t="s">
        <v>17</v>
      </c>
      <c r="D7" s="55" t="s">
        <v>24</v>
      </c>
      <c r="E7" s="51" t="s">
        <v>17</v>
      </c>
      <c r="F7" s="55" t="s">
        <v>24</v>
      </c>
      <c r="G7" s="51" t="s">
        <v>17</v>
      </c>
      <c r="H7" s="55" t="s">
        <v>24</v>
      </c>
      <c r="I7" s="51" t="s">
        <v>17</v>
      </c>
      <c r="J7" s="55" t="s">
        <v>24</v>
      </c>
      <c r="K7" s="51" t="s">
        <v>17</v>
      </c>
      <c r="L7" s="55" t="s">
        <v>24</v>
      </c>
      <c r="M7" s="51" t="s">
        <v>17</v>
      </c>
      <c r="N7" s="55" t="s">
        <v>24</v>
      </c>
      <c r="O7" s="51" t="s">
        <v>17</v>
      </c>
      <c r="P7" s="55" t="s">
        <v>24</v>
      </c>
      <c r="Q7" s="51" t="s">
        <v>17</v>
      </c>
      <c r="R7" s="55" t="s">
        <v>24</v>
      </c>
      <c r="S7" s="51" t="s">
        <v>17</v>
      </c>
      <c r="T7" s="31" t="s">
        <v>24</v>
      </c>
      <c r="U7" s="26" t="s">
        <v>17</v>
      </c>
      <c r="V7" s="27" t="s">
        <v>18</v>
      </c>
      <c r="W7" s="68" t="s">
        <v>27</v>
      </c>
    </row>
    <row r="8" spans="1:23" s="37" customFormat="1" ht="11.25" customHeight="1" thickBot="1" thickTop="1">
      <c r="A8" s="32">
        <v>1</v>
      </c>
      <c r="B8" s="33">
        <v>2</v>
      </c>
      <c r="C8" s="34">
        <v>3</v>
      </c>
      <c r="D8" s="56">
        <v>4</v>
      </c>
      <c r="E8" s="52">
        <v>5</v>
      </c>
      <c r="F8" s="56">
        <v>6</v>
      </c>
      <c r="G8" s="52">
        <v>7</v>
      </c>
      <c r="H8" s="56">
        <v>8</v>
      </c>
      <c r="I8" s="52">
        <v>9</v>
      </c>
      <c r="J8" s="56">
        <v>10</v>
      </c>
      <c r="K8" s="52">
        <v>11</v>
      </c>
      <c r="L8" s="56">
        <v>12</v>
      </c>
      <c r="M8" s="52">
        <v>11</v>
      </c>
      <c r="N8" s="56">
        <v>12</v>
      </c>
      <c r="O8" s="52">
        <v>13</v>
      </c>
      <c r="P8" s="56">
        <v>14</v>
      </c>
      <c r="Q8" s="52">
        <v>15</v>
      </c>
      <c r="R8" s="56">
        <v>16</v>
      </c>
      <c r="S8" s="52">
        <v>17</v>
      </c>
      <c r="T8" s="35">
        <v>18</v>
      </c>
      <c r="U8" s="32">
        <v>19</v>
      </c>
      <c r="V8" s="36">
        <v>20</v>
      </c>
      <c r="W8" s="36">
        <v>21</v>
      </c>
    </row>
    <row r="9" spans="1:23" s="87" customFormat="1" ht="21.75" customHeight="1" thickTop="1">
      <c r="A9" s="86">
        <v>1</v>
      </c>
      <c r="B9" s="106" t="s">
        <v>5</v>
      </c>
      <c r="C9" s="10">
        <f>SUM(C10:C11)</f>
        <v>36000</v>
      </c>
      <c r="D9" s="12">
        <f>SUM(D10:D11)</f>
        <v>36000</v>
      </c>
      <c r="E9" s="9"/>
      <c r="F9" s="12"/>
      <c r="G9" s="9">
        <f>SUM(G10:G11)</f>
        <v>6400</v>
      </c>
      <c r="H9" s="60">
        <f>SUM(H10:H11)</f>
        <v>6399</v>
      </c>
      <c r="I9" s="9"/>
      <c r="J9" s="12"/>
      <c r="K9" s="9"/>
      <c r="L9" s="12"/>
      <c r="M9" s="9">
        <f aca="true" t="shared" si="0" ref="M9:R9">SUM(M10:M11)</f>
        <v>300</v>
      </c>
      <c r="N9" s="13">
        <f t="shared" si="0"/>
        <v>300</v>
      </c>
      <c r="O9" s="114">
        <f t="shared" si="0"/>
        <v>24600</v>
      </c>
      <c r="P9" s="115">
        <f t="shared" si="0"/>
        <v>0</v>
      </c>
      <c r="Q9" s="9">
        <f t="shared" si="0"/>
        <v>800</v>
      </c>
      <c r="R9" s="60">
        <f t="shared" si="0"/>
        <v>798</v>
      </c>
      <c r="S9" s="9">
        <f>SUM(S10:S11)</f>
        <v>1200</v>
      </c>
      <c r="T9" s="9">
        <f>SUM(T10:T11)</f>
        <v>1200</v>
      </c>
      <c r="U9" s="76">
        <f>C9+E9+G9+I9+K9+M9+O9+Q9+S9</f>
        <v>69300</v>
      </c>
      <c r="V9" s="60">
        <f aca="true" t="shared" si="1" ref="U9:V51">D9+F9+H9+J9+L9+N9+P9+R9+T9</f>
        <v>44697</v>
      </c>
      <c r="W9" s="77">
        <f aca="true" t="shared" si="2" ref="W9:W54">V9/U9*100</f>
        <v>64.4978354978355</v>
      </c>
    </row>
    <row r="10" spans="1:23" s="45" customFormat="1" ht="18.75" customHeight="1">
      <c r="A10" s="74"/>
      <c r="B10" s="38" t="s">
        <v>22</v>
      </c>
      <c r="C10" s="42"/>
      <c r="D10" s="57"/>
      <c r="E10" s="53"/>
      <c r="F10" s="57"/>
      <c r="G10" s="53">
        <v>6400</v>
      </c>
      <c r="H10" s="57">
        <v>6399</v>
      </c>
      <c r="I10" s="53"/>
      <c r="J10" s="57"/>
      <c r="K10" s="53"/>
      <c r="L10" s="57"/>
      <c r="M10" s="53">
        <v>300</v>
      </c>
      <c r="N10" s="112">
        <v>300</v>
      </c>
      <c r="O10" s="116"/>
      <c r="P10" s="57"/>
      <c r="Q10" s="53">
        <v>800</v>
      </c>
      <c r="R10" s="57">
        <v>798</v>
      </c>
      <c r="S10" s="53">
        <v>1200</v>
      </c>
      <c r="T10" s="43">
        <v>1200</v>
      </c>
      <c r="U10" s="121">
        <f t="shared" si="1"/>
        <v>8700</v>
      </c>
      <c r="V10" s="123">
        <f t="shared" si="1"/>
        <v>8697</v>
      </c>
      <c r="W10" s="71">
        <f t="shared" si="2"/>
        <v>99.9655172413793</v>
      </c>
    </row>
    <row r="11" spans="1:23" s="46" customFormat="1" ht="16.5" customHeight="1" thickBot="1">
      <c r="A11" s="78"/>
      <c r="B11" s="79" t="s">
        <v>21</v>
      </c>
      <c r="C11" s="80">
        <v>36000</v>
      </c>
      <c r="D11" s="81">
        <v>36000</v>
      </c>
      <c r="E11" s="82"/>
      <c r="F11" s="81"/>
      <c r="G11" s="82"/>
      <c r="H11" s="81"/>
      <c r="I11" s="82"/>
      <c r="J11" s="81"/>
      <c r="K11" s="82"/>
      <c r="L11" s="81"/>
      <c r="M11" s="82"/>
      <c r="N11" s="113"/>
      <c r="O11" s="117">
        <v>24600</v>
      </c>
      <c r="P11" s="81"/>
      <c r="Q11" s="82"/>
      <c r="R11" s="81"/>
      <c r="S11" s="82"/>
      <c r="T11" s="83"/>
      <c r="U11" s="122">
        <f t="shared" si="1"/>
        <v>60600</v>
      </c>
      <c r="V11" s="124">
        <f t="shared" si="1"/>
        <v>36000</v>
      </c>
      <c r="W11" s="85">
        <f t="shared" si="2"/>
        <v>59.4059405940594</v>
      </c>
    </row>
    <row r="12" spans="1:23" s="87" customFormat="1" ht="25.5" customHeight="1" thickTop="1">
      <c r="A12" s="89">
        <v>2</v>
      </c>
      <c r="B12" s="106" t="s">
        <v>6</v>
      </c>
      <c r="C12" s="10"/>
      <c r="D12" s="12"/>
      <c r="E12" s="9">
        <f>SUM(E13:E14)</f>
        <v>700</v>
      </c>
      <c r="F12" s="12">
        <f>SUM(F13:F14)</f>
        <v>696</v>
      </c>
      <c r="G12" s="9">
        <f>SUM(G13:G14)</f>
        <v>8000</v>
      </c>
      <c r="H12" s="12">
        <f>SUM(H13:H14)</f>
        <v>7905</v>
      </c>
      <c r="I12" s="9"/>
      <c r="J12" s="12"/>
      <c r="K12" s="9"/>
      <c r="L12" s="12"/>
      <c r="M12" s="9"/>
      <c r="N12" s="11"/>
      <c r="O12" s="8">
        <f>SUM(O13:O14)</f>
        <v>21550</v>
      </c>
      <c r="P12" s="118">
        <f>SUM(P13:P14)</f>
        <v>8218</v>
      </c>
      <c r="Q12" s="9"/>
      <c r="R12" s="12"/>
      <c r="S12" s="9">
        <f>SUM(S13:S14)</f>
        <v>1300</v>
      </c>
      <c r="T12" s="9">
        <f>SUM(T13:T14)</f>
        <v>1293</v>
      </c>
      <c r="U12" s="76">
        <f aca="true" t="shared" si="3" ref="U12:U50">C12+E12+G12+I12+K12+M12+O12+Q12+S12</f>
        <v>31550</v>
      </c>
      <c r="V12" s="12">
        <f t="shared" si="1"/>
        <v>18112</v>
      </c>
      <c r="W12" s="88">
        <f t="shared" si="2"/>
        <v>57.407290015847856</v>
      </c>
    </row>
    <row r="13" spans="1:23" s="45" customFormat="1" ht="20.25" customHeight="1">
      <c r="A13" s="74"/>
      <c r="B13" s="38" t="s">
        <v>22</v>
      </c>
      <c r="C13" s="42"/>
      <c r="D13" s="57"/>
      <c r="E13" s="53">
        <v>700</v>
      </c>
      <c r="F13" s="57">
        <v>696</v>
      </c>
      <c r="G13" s="53">
        <v>8000</v>
      </c>
      <c r="H13" s="57">
        <f>7905</f>
        <v>7905</v>
      </c>
      <c r="I13" s="53"/>
      <c r="J13" s="57"/>
      <c r="K13" s="53"/>
      <c r="L13" s="57"/>
      <c r="M13" s="53"/>
      <c r="N13" s="112"/>
      <c r="O13" s="116"/>
      <c r="P13" s="57"/>
      <c r="Q13" s="53"/>
      <c r="R13" s="57"/>
      <c r="S13" s="53">
        <v>1300</v>
      </c>
      <c r="T13" s="43">
        <v>1293</v>
      </c>
      <c r="U13" s="121">
        <f t="shared" si="1"/>
        <v>10000</v>
      </c>
      <c r="V13" s="75">
        <f t="shared" si="1"/>
        <v>9894</v>
      </c>
      <c r="W13" s="71">
        <f t="shared" si="2"/>
        <v>98.94</v>
      </c>
    </row>
    <row r="14" spans="1:23" s="46" customFormat="1" ht="16.5" customHeight="1" thickBot="1">
      <c r="A14" s="78"/>
      <c r="B14" s="79" t="s">
        <v>21</v>
      </c>
      <c r="C14" s="80"/>
      <c r="D14" s="81"/>
      <c r="E14" s="82"/>
      <c r="F14" s="81"/>
      <c r="G14" s="82"/>
      <c r="H14" s="81"/>
      <c r="I14" s="82"/>
      <c r="J14" s="81"/>
      <c r="K14" s="82"/>
      <c r="L14" s="81"/>
      <c r="M14" s="82"/>
      <c r="N14" s="81"/>
      <c r="O14" s="82">
        <v>21550</v>
      </c>
      <c r="P14" s="81">
        <v>8218</v>
      </c>
      <c r="Q14" s="82"/>
      <c r="R14" s="81"/>
      <c r="S14" s="82"/>
      <c r="T14" s="83"/>
      <c r="U14" s="122">
        <f t="shared" si="1"/>
        <v>21550</v>
      </c>
      <c r="V14" s="66">
        <f t="shared" si="1"/>
        <v>8218</v>
      </c>
      <c r="W14" s="85">
        <f t="shared" si="2"/>
        <v>38.13457076566125</v>
      </c>
    </row>
    <row r="15" spans="1:23" s="87" customFormat="1" ht="30.75" customHeight="1" thickTop="1">
      <c r="A15" s="89">
        <v>3</v>
      </c>
      <c r="B15" s="107" t="s">
        <v>7</v>
      </c>
      <c r="C15" s="10">
        <f aca="true" t="shared" si="4" ref="C15:H15">SUM(C16:C17)</f>
        <v>47200</v>
      </c>
      <c r="D15" s="11">
        <f t="shared" si="4"/>
        <v>47200</v>
      </c>
      <c r="E15" s="114">
        <f t="shared" si="4"/>
        <v>2000</v>
      </c>
      <c r="F15" s="60">
        <f t="shared" si="4"/>
        <v>2000</v>
      </c>
      <c r="G15" s="9">
        <f t="shared" si="4"/>
        <v>7200</v>
      </c>
      <c r="H15" s="11">
        <f t="shared" si="4"/>
        <v>7193</v>
      </c>
      <c r="I15" s="114"/>
      <c r="J15" s="60"/>
      <c r="K15" s="9">
        <f>SUM(K16:K17)</f>
        <v>0</v>
      </c>
      <c r="L15" s="11">
        <f>SUM(L16:L17)</f>
        <v>0</v>
      </c>
      <c r="M15" s="114">
        <f>SUM(M16:M17)</f>
        <v>1200</v>
      </c>
      <c r="N15" s="60">
        <f>SUM(N16:N17)</f>
        <v>1200</v>
      </c>
      <c r="O15" s="9"/>
      <c r="P15" s="12"/>
      <c r="Q15" s="9">
        <f>SUM(Q16:Q17)</f>
        <v>1400</v>
      </c>
      <c r="R15" s="12">
        <f>SUM(R16:R17)</f>
        <v>1399</v>
      </c>
      <c r="S15" s="9">
        <f>SUM(S16:S17)</f>
        <v>3400</v>
      </c>
      <c r="T15" s="13">
        <f>SUM(T16:T17)</f>
        <v>3400</v>
      </c>
      <c r="U15" s="76">
        <f t="shared" si="3"/>
        <v>62400</v>
      </c>
      <c r="V15" s="12">
        <f t="shared" si="1"/>
        <v>62392</v>
      </c>
      <c r="W15" s="88">
        <f t="shared" si="2"/>
        <v>99.98717948717949</v>
      </c>
    </row>
    <row r="16" spans="1:23" s="45" customFormat="1" ht="20.25" customHeight="1">
      <c r="A16" s="74"/>
      <c r="B16" s="38" t="s">
        <v>22</v>
      </c>
      <c r="C16" s="42"/>
      <c r="D16" s="57"/>
      <c r="E16" s="53">
        <v>2000</v>
      </c>
      <c r="F16" s="57">
        <v>2000</v>
      </c>
      <c r="G16" s="53">
        <v>7200</v>
      </c>
      <c r="H16" s="57">
        <v>7193</v>
      </c>
      <c r="I16" s="53"/>
      <c r="J16" s="57"/>
      <c r="K16" s="53"/>
      <c r="L16" s="57"/>
      <c r="M16" s="53">
        <v>1200</v>
      </c>
      <c r="N16" s="57">
        <v>1200</v>
      </c>
      <c r="O16" s="53"/>
      <c r="P16" s="57"/>
      <c r="Q16" s="53">
        <v>1400</v>
      </c>
      <c r="R16" s="57">
        <v>1399</v>
      </c>
      <c r="S16" s="53">
        <v>3400</v>
      </c>
      <c r="T16" s="43">
        <v>3400</v>
      </c>
      <c r="U16" s="44">
        <f t="shared" si="3"/>
        <v>15200</v>
      </c>
      <c r="V16" s="75">
        <f t="shared" si="1"/>
        <v>15192</v>
      </c>
      <c r="W16" s="71">
        <f t="shared" si="2"/>
        <v>99.94736842105263</v>
      </c>
    </row>
    <row r="17" spans="1:23" s="46" customFormat="1" ht="16.5" customHeight="1" thickBot="1">
      <c r="A17" s="78"/>
      <c r="B17" s="79" t="s">
        <v>21</v>
      </c>
      <c r="C17" s="80">
        <v>47200</v>
      </c>
      <c r="D17" s="81">
        <v>47200</v>
      </c>
      <c r="E17" s="82"/>
      <c r="F17" s="81"/>
      <c r="G17" s="82"/>
      <c r="H17" s="81"/>
      <c r="I17" s="82"/>
      <c r="J17" s="81"/>
      <c r="K17" s="82"/>
      <c r="L17" s="81"/>
      <c r="M17" s="82"/>
      <c r="N17" s="81"/>
      <c r="O17" s="82"/>
      <c r="P17" s="81"/>
      <c r="Q17" s="82"/>
      <c r="R17" s="81"/>
      <c r="S17" s="82"/>
      <c r="T17" s="83"/>
      <c r="U17" s="84">
        <f t="shared" si="3"/>
        <v>47200</v>
      </c>
      <c r="V17" s="66">
        <f t="shared" si="1"/>
        <v>47200</v>
      </c>
      <c r="W17" s="85">
        <f t="shared" si="2"/>
        <v>100</v>
      </c>
    </row>
    <row r="18" spans="1:23" s="87" customFormat="1" ht="21" customHeight="1" thickTop="1">
      <c r="A18" s="89">
        <v>4</v>
      </c>
      <c r="B18" s="106" t="s">
        <v>8</v>
      </c>
      <c r="C18" s="10">
        <f>SUM(C19:C20)</f>
        <v>111300</v>
      </c>
      <c r="D18" s="11">
        <f>SUM(D19:D20)</f>
        <v>31713</v>
      </c>
      <c r="E18" s="114"/>
      <c r="F18" s="60"/>
      <c r="G18" s="9">
        <f>SUM(G19:G20)</f>
        <v>11200</v>
      </c>
      <c r="H18" s="11">
        <f>SUM(H19:H20)</f>
        <v>9669</v>
      </c>
      <c r="I18" s="114"/>
      <c r="J18" s="60"/>
      <c r="K18" s="9"/>
      <c r="L18" s="11"/>
      <c r="M18" s="114">
        <f aca="true" t="shared" si="5" ref="M18:T18">SUM(M19:M20)</f>
        <v>500</v>
      </c>
      <c r="N18" s="60">
        <f t="shared" si="5"/>
        <v>499</v>
      </c>
      <c r="O18" s="9">
        <f t="shared" si="5"/>
        <v>53800</v>
      </c>
      <c r="P18" s="11">
        <f t="shared" si="5"/>
        <v>50102</v>
      </c>
      <c r="Q18" s="114">
        <f t="shared" si="5"/>
        <v>1000</v>
      </c>
      <c r="R18" s="60">
        <f t="shared" si="5"/>
        <v>708</v>
      </c>
      <c r="S18" s="9">
        <f t="shared" si="5"/>
        <v>5600</v>
      </c>
      <c r="T18" s="10">
        <f t="shared" si="5"/>
        <v>5264</v>
      </c>
      <c r="U18" s="76">
        <f t="shared" si="3"/>
        <v>183400</v>
      </c>
      <c r="V18" s="12">
        <f t="shared" si="1"/>
        <v>97955</v>
      </c>
      <c r="W18" s="88">
        <f t="shared" si="2"/>
        <v>53.410577971646674</v>
      </c>
    </row>
    <row r="19" spans="1:23" s="45" customFormat="1" ht="18" customHeight="1">
      <c r="A19" s="74"/>
      <c r="B19" s="38" t="s">
        <v>22</v>
      </c>
      <c r="C19" s="42"/>
      <c r="D19" s="112"/>
      <c r="E19" s="116"/>
      <c r="F19" s="57"/>
      <c r="G19" s="53">
        <v>11200</v>
      </c>
      <c r="H19" s="57">
        <v>9669</v>
      </c>
      <c r="I19" s="53"/>
      <c r="J19" s="57"/>
      <c r="K19" s="53"/>
      <c r="L19" s="57"/>
      <c r="M19" s="53">
        <v>500</v>
      </c>
      <c r="N19" s="57">
        <v>499</v>
      </c>
      <c r="O19" s="53"/>
      <c r="P19" s="57"/>
      <c r="Q19" s="53">
        <v>1000</v>
      </c>
      <c r="R19" s="57">
        <v>708</v>
      </c>
      <c r="S19" s="53">
        <v>5600</v>
      </c>
      <c r="T19" s="43">
        <v>5264</v>
      </c>
      <c r="U19" s="44">
        <f t="shared" si="3"/>
        <v>18300</v>
      </c>
      <c r="V19" s="75">
        <f t="shared" si="1"/>
        <v>16140</v>
      </c>
      <c r="W19" s="71">
        <f t="shared" si="2"/>
        <v>88.19672131147541</v>
      </c>
    </row>
    <row r="20" spans="1:23" s="46" customFormat="1" ht="16.5" customHeight="1" thickBot="1">
      <c r="A20" s="78"/>
      <c r="B20" s="79" t="s">
        <v>21</v>
      </c>
      <c r="C20" s="80">
        <f>54600+56700</f>
        <v>111300</v>
      </c>
      <c r="D20" s="113">
        <v>31713</v>
      </c>
      <c r="E20" s="117"/>
      <c r="F20" s="81"/>
      <c r="G20" s="82"/>
      <c r="H20" s="81"/>
      <c r="I20" s="82"/>
      <c r="J20" s="81"/>
      <c r="K20" s="82"/>
      <c r="L20" s="81"/>
      <c r="M20" s="82"/>
      <c r="N20" s="81"/>
      <c r="O20" s="82">
        <v>53800</v>
      </c>
      <c r="P20" s="81">
        <v>50102</v>
      </c>
      <c r="Q20" s="82"/>
      <c r="R20" s="81"/>
      <c r="S20" s="82"/>
      <c r="T20" s="83"/>
      <c r="U20" s="84">
        <f t="shared" si="3"/>
        <v>165100</v>
      </c>
      <c r="V20" s="66">
        <f t="shared" si="1"/>
        <v>81815</v>
      </c>
      <c r="W20" s="85">
        <f t="shared" si="2"/>
        <v>49.554815263476684</v>
      </c>
    </row>
    <row r="21" spans="1:23" s="87" customFormat="1" ht="20.25" customHeight="1" thickTop="1">
      <c r="A21" s="89">
        <v>5</v>
      </c>
      <c r="B21" s="106" t="s">
        <v>9</v>
      </c>
      <c r="C21" s="10">
        <f>SUM(C22:C23)</f>
        <v>5000</v>
      </c>
      <c r="D21" s="11">
        <f>SUM(D22:D23)</f>
        <v>5000</v>
      </c>
      <c r="E21" s="8"/>
      <c r="F21" s="12"/>
      <c r="G21" s="9">
        <f>SUM(G22:G23)</f>
        <v>1600</v>
      </c>
      <c r="H21" s="11">
        <f>SUM(H22:H23)</f>
        <v>1569</v>
      </c>
      <c r="I21" s="114"/>
      <c r="J21" s="60"/>
      <c r="K21" s="9"/>
      <c r="L21" s="11"/>
      <c r="M21" s="114"/>
      <c r="N21" s="60"/>
      <c r="O21" s="9"/>
      <c r="P21" s="11"/>
      <c r="Q21" s="114">
        <f>SUM(Q22:Q23)</f>
        <v>500</v>
      </c>
      <c r="R21" s="60">
        <f>SUM(R22:R23)</f>
        <v>500</v>
      </c>
      <c r="S21" s="9">
        <f>SUM(S22:S23)</f>
        <v>500</v>
      </c>
      <c r="T21" s="10">
        <f>SUM(T22:T23)</f>
        <v>500</v>
      </c>
      <c r="U21" s="76">
        <f t="shared" si="3"/>
        <v>7600</v>
      </c>
      <c r="V21" s="12">
        <f t="shared" si="1"/>
        <v>7569</v>
      </c>
      <c r="W21" s="88">
        <f t="shared" si="2"/>
        <v>99.59210526315789</v>
      </c>
    </row>
    <row r="22" spans="1:23" s="45" customFormat="1" ht="15.75" customHeight="1">
      <c r="A22" s="74"/>
      <c r="B22" s="38" t="s">
        <v>22</v>
      </c>
      <c r="C22" s="42"/>
      <c r="D22" s="112"/>
      <c r="E22" s="116"/>
      <c r="F22" s="57"/>
      <c r="G22" s="53">
        <v>1600</v>
      </c>
      <c r="H22" s="112">
        <v>1569</v>
      </c>
      <c r="I22" s="116"/>
      <c r="J22" s="57"/>
      <c r="K22" s="53"/>
      <c r="L22" s="112"/>
      <c r="M22" s="116"/>
      <c r="N22" s="57"/>
      <c r="O22" s="53"/>
      <c r="P22" s="112"/>
      <c r="Q22" s="116">
        <v>500</v>
      </c>
      <c r="R22" s="57">
        <v>500</v>
      </c>
      <c r="S22" s="53">
        <v>500</v>
      </c>
      <c r="T22" s="43">
        <v>500</v>
      </c>
      <c r="U22" s="44">
        <f t="shared" si="3"/>
        <v>2600</v>
      </c>
      <c r="V22" s="75">
        <f t="shared" si="1"/>
        <v>2569</v>
      </c>
      <c r="W22" s="71">
        <f t="shared" si="2"/>
        <v>98.8076923076923</v>
      </c>
    </row>
    <row r="23" spans="1:23" s="46" customFormat="1" ht="15" customHeight="1" thickBot="1">
      <c r="A23" s="78"/>
      <c r="B23" s="79" t="s">
        <v>21</v>
      </c>
      <c r="C23" s="80">
        <v>5000</v>
      </c>
      <c r="D23" s="113">
        <v>5000</v>
      </c>
      <c r="E23" s="117"/>
      <c r="F23" s="81"/>
      <c r="G23" s="82"/>
      <c r="H23" s="113"/>
      <c r="I23" s="117"/>
      <c r="J23" s="81"/>
      <c r="K23" s="82"/>
      <c r="L23" s="113"/>
      <c r="M23" s="117"/>
      <c r="N23" s="81"/>
      <c r="O23" s="82"/>
      <c r="P23" s="113"/>
      <c r="Q23" s="117"/>
      <c r="R23" s="81"/>
      <c r="S23" s="82"/>
      <c r="T23" s="83"/>
      <c r="U23" s="84">
        <f t="shared" si="3"/>
        <v>5000</v>
      </c>
      <c r="V23" s="66">
        <f t="shared" si="1"/>
        <v>5000</v>
      </c>
      <c r="W23" s="73">
        <f t="shared" si="2"/>
        <v>100</v>
      </c>
    </row>
    <row r="24" spans="1:23" s="87" customFormat="1" ht="18" customHeight="1" thickTop="1">
      <c r="A24" s="89">
        <v>6</v>
      </c>
      <c r="B24" s="106" t="s">
        <v>10</v>
      </c>
      <c r="C24" s="10"/>
      <c r="D24" s="11"/>
      <c r="E24" s="8">
        <f>SUM(E25:E26)</f>
        <v>1000</v>
      </c>
      <c r="F24" s="118">
        <f aca="true" t="shared" si="6" ref="F24:N24">SUM(F25:F26)</f>
        <v>1000</v>
      </c>
      <c r="G24" s="9">
        <f t="shared" si="6"/>
        <v>4900</v>
      </c>
      <c r="H24" s="13">
        <f t="shared" si="6"/>
        <v>4900</v>
      </c>
      <c r="I24" s="8"/>
      <c r="J24" s="118"/>
      <c r="K24" s="9"/>
      <c r="L24" s="13"/>
      <c r="M24" s="8">
        <f t="shared" si="6"/>
        <v>1800</v>
      </c>
      <c r="N24" s="118">
        <f t="shared" si="6"/>
        <v>1800</v>
      </c>
      <c r="O24" s="9">
        <f aca="true" t="shared" si="7" ref="O24:T24">SUM(O25:O26)</f>
        <v>32600</v>
      </c>
      <c r="P24" s="13">
        <f t="shared" si="7"/>
        <v>32600</v>
      </c>
      <c r="Q24" s="8">
        <f t="shared" si="7"/>
        <v>1900</v>
      </c>
      <c r="R24" s="118">
        <f t="shared" si="7"/>
        <v>1900</v>
      </c>
      <c r="S24" s="9">
        <f t="shared" si="7"/>
        <v>700</v>
      </c>
      <c r="T24" s="9">
        <f t="shared" si="7"/>
        <v>700</v>
      </c>
      <c r="U24" s="76">
        <f t="shared" si="3"/>
        <v>42900</v>
      </c>
      <c r="V24" s="12">
        <f t="shared" si="1"/>
        <v>42900</v>
      </c>
      <c r="W24" s="88">
        <f t="shared" si="2"/>
        <v>100</v>
      </c>
    </row>
    <row r="25" spans="1:23" s="45" customFormat="1" ht="14.25" customHeight="1">
      <c r="A25" s="74"/>
      <c r="B25" s="38" t="s">
        <v>22</v>
      </c>
      <c r="C25" s="42"/>
      <c r="D25" s="57"/>
      <c r="E25" s="53">
        <v>1000</v>
      </c>
      <c r="F25" s="57">
        <v>1000</v>
      </c>
      <c r="G25" s="53">
        <v>4900</v>
      </c>
      <c r="H25" s="112">
        <v>4900</v>
      </c>
      <c r="I25" s="116"/>
      <c r="J25" s="57"/>
      <c r="K25" s="53"/>
      <c r="L25" s="112"/>
      <c r="M25" s="116">
        <v>1800</v>
      </c>
      <c r="N25" s="57">
        <v>1800</v>
      </c>
      <c r="O25" s="53"/>
      <c r="P25" s="112"/>
      <c r="Q25" s="116">
        <v>1900</v>
      </c>
      <c r="R25" s="57">
        <v>1900</v>
      </c>
      <c r="S25" s="53">
        <v>700</v>
      </c>
      <c r="T25" s="43">
        <v>700</v>
      </c>
      <c r="U25" s="44">
        <f t="shared" si="3"/>
        <v>10300</v>
      </c>
      <c r="V25" s="75">
        <f t="shared" si="1"/>
        <v>10300</v>
      </c>
      <c r="W25" s="71">
        <f t="shared" si="2"/>
        <v>100</v>
      </c>
    </row>
    <row r="26" spans="1:23" s="46" customFormat="1" ht="16.5" customHeight="1" thickBot="1">
      <c r="A26" s="78"/>
      <c r="B26" s="79" t="s">
        <v>21</v>
      </c>
      <c r="C26" s="80"/>
      <c r="D26" s="81"/>
      <c r="E26" s="82"/>
      <c r="F26" s="81"/>
      <c r="G26" s="82"/>
      <c r="H26" s="113"/>
      <c r="I26" s="117"/>
      <c r="J26" s="81"/>
      <c r="K26" s="82"/>
      <c r="L26" s="113"/>
      <c r="M26" s="117"/>
      <c r="N26" s="81"/>
      <c r="O26" s="82">
        <v>32600</v>
      </c>
      <c r="P26" s="113">
        <v>32600</v>
      </c>
      <c r="Q26" s="117"/>
      <c r="R26" s="81"/>
      <c r="S26" s="82"/>
      <c r="T26" s="83"/>
      <c r="U26" s="84">
        <f t="shared" si="3"/>
        <v>32600</v>
      </c>
      <c r="V26" s="66">
        <f t="shared" si="1"/>
        <v>32600</v>
      </c>
      <c r="W26" s="85">
        <f t="shared" si="2"/>
        <v>100</v>
      </c>
    </row>
    <row r="27" spans="1:23" s="87" customFormat="1" ht="21" customHeight="1" thickTop="1">
      <c r="A27" s="89">
        <v>7</v>
      </c>
      <c r="B27" s="106" t="s">
        <v>11</v>
      </c>
      <c r="C27" s="10">
        <f aca="true" t="shared" si="8" ref="C27:H27">SUM(C28:C29)</f>
        <v>80000</v>
      </c>
      <c r="D27" s="12">
        <f t="shared" si="8"/>
        <v>69050</v>
      </c>
      <c r="E27" s="9">
        <f t="shared" si="8"/>
        <v>840</v>
      </c>
      <c r="F27" s="12">
        <f t="shared" si="8"/>
        <v>840</v>
      </c>
      <c r="G27" s="9">
        <f t="shared" si="8"/>
        <v>5060</v>
      </c>
      <c r="H27" s="13">
        <f t="shared" si="8"/>
        <v>5057</v>
      </c>
      <c r="I27" s="8"/>
      <c r="J27" s="118"/>
      <c r="K27" s="9">
        <f>SUM(K28:K29)</f>
        <v>0</v>
      </c>
      <c r="L27" s="13">
        <f>SUM(L28:L29)</f>
        <v>0</v>
      </c>
      <c r="M27" s="8"/>
      <c r="N27" s="118"/>
      <c r="O27" s="9">
        <f aca="true" t="shared" si="9" ref="O27:T27">SUM(O28:O29)</f>
        <v>4400</v>
      </c>
      <c r="P27" s="13">
        <f t="shared" si="9"/>
        <v>4209</v>
      </c>
      <c r="Q27" s="8">
        <f t="shared" si="9"/>
        <v>2500</v>
      </c>
      <c r="R27" s="118">
        <f t="shared" si="9"/>
        <v>2500</v>
      </c>
      <c r="S27" s="9">
        <f t="shared" si="9"/>
        <v>1400</v>
      </c>
      <c r="T27" s="9">
        <f t="shared" si="9"/>
        <v>1400</v>
      </c>
      <c r="U27" s="76">
        <f t="shared" si="3"/>
        <v>94200</v>
      </c>
      <c r="V27" s="12">
        <f t="shared" si="1"/>
        <v>83056</v>
      </c>
      <c r="W27" s="88">
        <f t="shared" si="2"/>
        <v>88.16985138004246</v>
      </c>
    </row>
    <row r="28" spans="1:23" s="45" customFormat="1" ht="15" customHeight="1">
      <c r="A28" s="74"/>
      <c r="B28" s="38" t="s">
        <v>22</v>
      </c>
      <c r="C28" s="42"/>
      <c r="D28" s="57"/>
      <c r="E28" s="53">
        <v>840</v>
      </c>
      <c r="F28" s="57">
        <v>840</v>
      </c>
      <c r="G28" s="53">
        <v>5060</v>
      </c>
      <c r="H28" s="112">
        <v>5057</v>
      </c>
      <c r="I28" s="116"/>
      <c r="J28" s="57"/>
      <c r="K28" s="53"/>
      <c r="L28" s="112"/>
      <c r="M28" s="116"/>
      <c r="N28" s="57"/>
      <c r="O28" s="53"/>
      <c r="P28" s="112"/>
      <c r="Q28" s="116">
        <v>2500</v>
      </c>
      <c r="R28" s="57">
        <v>2500</v>
      </c>
      <c r="S28" s="53">
        <v>1400</v>
      </c>
      <c r="T28" s="43">
        <v>1400</v>
      </c>
      <c r="U28" s="44">
        <f t="shared" si="3"/>
        <v>9800</v>
      </c>
      <c r="V28" s="75">
        <f t="shared" si="1"/>
        <v>9797</v>
      </c>
      <c r="W28" s="71">
        <f t="shared" si="2"/>
        <v>99.96938775510205</v>
      </c>
    </row>
    <row r="29" spans="1:23" s="46" customFormat="1" ht="16.5" customHeight="1" thickBot="1">
      <c r="A29" s="78"/>
      <c r="B29" s="79" t="s">
        <v>21</v>
      </c>
      <c r="C29" s="80">
        <v>80000</v>
      </c>
      <c r="D29" s="81">
        <v>69050</v>
      </c>
      <c r="E29" s="117"/>
      <c r="F29" s="81"/>
      <c r="G29" s="82"/>
      <c r="H29" s="113"/>
      <c r="I29" s="117"/>
      <c r="J29" s="81"/>
      <c r="K29" s="82"/>
      <c r="L29" s="113"/>
      <c r="M29" s="117"/>
      <c r="N29" s="81"/>
      <c r="O29" s="82">
        <v>4400</v>
      </c>
      <c r="P29" s="113">
        <v>4209</v>
      </c>
      <c r="Q29" s="117"/>
      <c r="R29" s="81"/>
      <c r="S29" s="82"/>
      <c r="T29" s="83"/>
      <c r="U29" s="84">
        <f t="shared" si="3"/>
        <v>84400</v>
      </c>
      <c r="V29" s="66">
        <f t="shared" si="1"/>
        <v>73259</v>
      </c>
      <c r="W29" s="85">
        <f t="shared" si="2"/>
        <v>86.79976303317535</v>
      </c>
    </row>
    <row r="30" spans="1:23" s="87" customFormat="1" ht="24" customHeight="1" thickTop="1">
      <c r="A30" s="89">
        <v>8</v>
      </c>
      <c r="B30" s="107" t="s">
        <v>28</v>
      </c>
      <c r="C30" s="10">
        <f>SUM(C31:C32)</f>
        <v>80000</v>
      </c>
      <c r="D30" s="11">
        <f>SUM(D31:D32)</f>
        <v>80000</v>
      </c>
      <c r="E30" s="8"/>
      <c r="F30" s="12"/>
      <c r="G30" s="9">
        <f>SUM(G31:G32)</f>
        <v>14900</v>
      </c>
      <c r="H30" s="11">
        <f>SUM(H31:H32)</f>
        <v>14693</v>
      </c>
      <c r="I30" s="8"/>
      <c r="J30" s="12"/>
      <c r="K30" s="9">
        <f>SUM(K31:K32)</f>
        <v>0</v>
      </c>
      <c r="L30" s="11">
        <f>SUM(L31:L32)</f>
        <v>0</v>
      </c>
      <c r="M30" s="8"/>
      <c r="N30" s="12"/>
      <c r="O30" s="9">
        <f aca="true" t="shared" si="10" ref="O30:T30">SUM(O31:O32)</f>
        <v>57050</v>
      </c>
      <c r="P30" s="11">
        <f t="shared" si="10"/>
        <v>56842</v>
      </c>
      <c r="Q30" s="8">
        <f>SUM(Q31:Q32)</f>
        <v>700</v>
      </c>
      <c r="R30" s="12">
        <f>SUM(R31:R32)</f>
        <v>699</v>
      </c>
      <c r="S30" s="9">
        <f t="shared" si="10"/>
        <v>2000</v>
      </c>
      <c r="T30" s="10">
        <f t="shared" si="10"/>
        <v>1984</v>
      </c>
      <c r="U30" s="76">
        <f t="shared" si="3"/>
        <v>154650</v>
      </c>
      <c r="V30" s="12">
        <f t="shared" si="1"/>
        <v>154218</v>
      </c>
      <c r="W30" s="88">
        <f t="shared" si="2"/>
        <v>99.72065955383124</v>
      </c>
    </row>
    <row r="31" spans="1:23" s="45" customFormat="1" ht="16.5" customHeight="1">
      <c r="A31" s="74"/>
      <c r="B31" s="38" t="s">
        <v>22</v>
      </c>
      <c r="C31" s="42"/>
      <c r="D31" s="112"/>
      <c r="E31" s="116"/>
      <c r="F31" s="57"/>
      <c r="G31" s="53">
        <v>14900</v>
      </c>
      <c r="H31" s="57">
        <v>14693</v>
      </c>
      <c r="I31" s="53"/>
      <c r="J31" s="57"/>
      <c r="K31" s="53"/>
      <c r="L31" s="57"/>
      <c r="M31" s="53"/>
      <c r="N31" s="57"/>
      <c r="O31" s="53"/>
      <c r="P31" s="57"/>
      <c r="Q31" s="53">
        <v>700</v>
      </c>
      <c r="R31" s="57">
        <v>699</v>
      </c>
      <c r="S31" s="53">
        <v>2000</v>
      </c>
      <c r="T31" s="43">
        <v>1984</v>
      </c>
      <c r="U31" s="44">
        <f t="shared" si="3"/>
        <v>17600</v>
      </c>
      <c r="V31" s="75">
        <f t="shared" si="1"/>
        <v>17376</v>
      </c>
      <c r="W31" s="71">
        <f t="shared" si="2"/>
        <v>98.72727272727273</v>
      </c>
    </row>
    <row r="32" spans="1:23" s="46" customFormat="1" ht="16.5" customHeight="1" thickBot="1">
      <c r="A32" s="78"/>
      <c r="B32" s="79" t="s">
        <v>21</v>
      </c>
      <c r="C32" s="80">
        <v>80000</v>
      </c>
      <c r="D32" s="113">
        <v>80000</v>
      </c>
      <c r="E32" s="117"/>
      <c r="F32" s="81"/>
      <c r="G32" s="82"/>
      <c r="H32" s="81"/>
      <c r="I32" s="82"/>
      <c r="J32" s="81"/>
      <c r="K32" s="82"/>
      <c r="L32" s="81"/>
      <c r="M32" s="82"/>
      <c r="N32" s="81"/>
      <c r="O32" s="82">
        <v>57050</v>
      </c>
      <c r="P32" s="81">
        <v>56842</v>
      </c>
      <c r="Q32" s="82"/>
      <c r="R32" s="81"/>
      <c r="S32" s="82"/>
      <c r="T32" s="83"/>
      <c r="U32" s="84">
        <f t="shared" si="3"/>
        <v>137050</v>
      </c>
      <c r="V32" s="66">
        <f t="shared" si="1"/>
        <v>136842</v>
      </c>
      <c r="W32" s="85">
        <f t="shared" si="2"/>
        <v>99.84823057278366</v>
      </c>
    </row>
    <row r="33" spans="1:23" s="87" customFormat="1" ht="19.5" customHeight="1" thickTop="1">
      <c r="A33" s="89">
        <v>9</v>
      </c>
      <c r="B33" s="106" t="s">
        <v>12</v>
      </c>
      <c r="C33" s="10"/>
      <c r="D33" s="11"/>
      <c r="E33" s="8"/>
      <c r="F33" s="12"/>
      <c r="G33" s="9">
        <f>SUM(G34:G35)</f>
        <v>19094</v>
      </c>
      <c r="H33" s="13">
        <f aca="true" t="shared" si="11" ref="H33:N33">SUM(H34:H35)</f>
        <v>10740</v>
      </c>
      <c r="I33" s="114"/>
      <c r="J33" s="115"/>
      <c r="K33" s="9">
        <f t="shared" si="11"/>
        <v>0</v>
      </c>
      <c r="L33" s="13">
        <f t="shared" si="11"/>
        <v>0</v>
      </c>
      <c r="M33" s="114">
        <f t="shared" si="11"/>
        <v>494</v>
      </c>
      <c r="N33" s="115">
        <f t="shared" si="11"/>
        <v>494</v>
      </c>
      <c r="O33" s="9"/>
      <c r="P33" s="13"/>
      <c r="Q33" s="114">
        <f>SUM(Q34:Q35)</f>
        <v>2911</v>
      </c>
      <c r="R33" s="115">
        <f>SUM(R34:R35)</f>
        <v>2910</v>
      </c>
      <c r="S33" s="9">
        <f>SUM(S34:S35)</f>
        <v>1201</v>
      </c>
      <c r="T33" s="9">
        <f>SUM(T34:T35)</f>
        <v>1200</v>
      </c>
      <c r="U33" s="76">
        <f t="shared" si="3"/>
        <v>23700</v>
      </c>
      <c r="V33" s="12">
        <f t="shared" si="1"/>
        <v>15344</v>
      </c>
      <c r="W33" s="88">
        <f t="shared" si="2"/>
        <v>64.74261603375527</v>
      </c>
    </row>
    <row r="34" spans="1:23" s="47" customFormat="1" ht="15.75" customHeight="1" thickBot="1">
      <c r="A34" s="90"/>
      <c r="B34" s="79" t="s">
        <v>22</v>
      </c>
      <c r="C34" s="91"/>
      <c r="D34" s="120"/>
      <c r="E34" s="119"/>
      <c r="F34" s="92"/>
      <c r="G34" s="82">
        <v>19094</v>
      </c>
      <c r="H34" s="113">
        <v>10740</v>
      </c>
      <c r="I34" s="117"/>
      <c r="J34" s="81"/>
      <c r="K34" s="82"/>
      <c r="L34" s="113"/>
      <c r="M34" s="117">
        <v>494</v>
      </c>
      <c r="N34" s="81">
        <v>494</v>
      </c>
      <c r="O34" s="93"/>
      <c r="P34" s="120"/>
      <c r="Q34" s="117">
        <v>2911</v>
      </c>
      <c r="R34" s="81">
        <v>2910</v>
      </c>
      <c r="S34" s="82">
        <v>1201</v>
      </c>
      <c r="T34" s="83">
        <v>1200</v>
      </c>
      <c r="U34" s="84">
        <f t="shared" si="3"/>
        <v>23700</v>
      </c>
      <c r="V34" s="66">
        <f t="shared" si="1"/>
        <v>15344</v>
      </c>
      <c r="W34" s="85">
        <f t="shared" si="2"/>
        <v>64.74261603375527</v>
      </c>
    </row>
    <row r="35" spans="1:23" s="49" customFormat="1" ht="15.75" customHeight="1" hidden="1" thickBot="1">
      <c r="A35" s="90"/>
      <c r="B35" s="79" t="s">
        <v>21</v>
      </c>
      <c r="C35" s="91"/>
      <c r="D35" s="120"/>
      <c r="E35" s="119"/>
      <c r="F35" s="92"/>
      <c r="G35" s="93"/>
      <c r="H35" s="120"/>
      <c r="I35" s="119"/>
      <c r="J35" s="92"/>
      <c r="K35" s="93"/>
      <c r="L35" s="120"/>
      <c r="M35" s="119"/>
      <c r="N35" s="92"/>
      <c r="O35" s="82"/>
      <c r="P35" s="113"/>
      <c r="Q35" s="119"/>
      <c r="R35" s="92"/>
      <c r="S35" s="93"/>
      <c r="T35" s="94"/>
      <c r="U35" s="84">
        <f t="shared" si="3"/>
        <v>0</v>
      </c>
      <c r="V35" s="66">
        <f t="shared" si="1"/>
        <v>0</v>
      </c>
      <c r="W35" s="85"/>
    </row>
    <row r="36" spans="1:23" s="87" customFormat="1" ht="21" customHeight="1" thickTop="1">
      <c r="A36" s="89">
        <v>10</v>
      </c>
      <c r="B36" s="106" t="s">
        <v>13</v>
      </c>
      <c r="C36" s="10">
        <f>SUM(C37:C38)</f>
        <v>67000</v>
      </c>
      <c r="D36" s="11">
        <f>SUM(D37:D38)</f>
        <v>56534</v>
      </c>
      <c r="E36" s="8">
        <f>SUM(E37:E38)</f>
        <v>2600</v>
      </c>
      <c r="F36" s="118">
        <f aca="true" t="shared" si="12" ref="F36:L36">SUM(F37:F38)</f>
        <v>2233</v>
      </c>
      <c r="G36" s="9">
        <f t="shared" si="12"/>
        <v>5100</v>
      </c>
      <c r="H36" s="13">
        <f t="shared" si="12"/>
        <v>5100</v>
      </c>
      <c r="I36" s="8"/>
      <c r="J36" s="118"/>
      <c r="K36" s="9">
        <f t="shared" si="12"/>
        <v>0</v>
      </c>
      <c r="L36" s="13">
        <f t="shared" si="12"/>
        <v>0</v>
      </c>
      <c r="M36" s="8"/>
      <c r="N36" s="118"/>
      <c r="O36" s="9"/>
      <c r="P36" s="13"/>
      <c r="Q36" s="8">
        <f>SUM(Q37:Q38)</f>
        <v>5900</v>
      </c>
      <c r="R36" s="118">
        <f>SUM(R37:R38)</f>
        <v>5897</v>
      </c>
      <c r="S36" s="9">
        <f>SUM(S37:S38)</f>
        <v>6100</v>
      </c>
      <c r="T36" s="9">
        <f>SUM(T37:T38)</f>
        <v>6065</v>
      </c>
      <c r="U36" s="76">
        <f t="shared" si="3"/>
        <v>86700</v>
      </c>
      <c r="V36" s="12">
        <f t="shared" si="1"/>
        <v>75829</v>
      </c>
      <c r="W36" s="88">
        <f t="shared" si="2"/>
        <v>87.46136101499424</v>
      </c>
    </row>
    <row r="37" spans="1:23" s="45" customFormat="1" ht="16.5" customHeight="1">
      <c r="A37" s="74"/>
      <c r="B37" s="38" t="s">
        <v>22</v>
      </c>
      <c r="C37" s="42"/>
      <c r="D37" s="112"/>
      <c r="E37" s="116">
        <v>2600</v>
      </c>
      <c r="F37" s="57">
        <v>2233</v>
      </c>
      <c r="G37" s="53">
        <v>5100</v>
      </c>
      <c r="H37" s="112">
        <v>5100</v>
      </c>
      <c r="I37" s="116"/>
      <c r="J37" s="57"/>
      <c r="K37" s="53"/>
      <c r="L37" s="112"/>
      <c r="M37" s="116"/>
      <c r="N37" s="57"/>
      <c r="O37" s="53"/>
      <c r="P37" s="112"/>
      <c r="Q37" s="116">
        <v>5900</v>
      </c>
      <c r="R37" s="57">
        <v>5897</v>
      </c>
      <c r="S37" s="53">
        <v>6100</v>
      </c>
      <c r="T37" s="43">
        <v>6065</v>
      </c>
      <c r="U37" s="44">
        <f t="shared" si="3"/>
        <v>19700</v>
      </c>
      <c r="V37" s="75">
        <f t="shared" si="1"/>
        <v>19295</v>
      </c>
      <c r="W37" s="71">
        <f t="shared" si="2"/>
        <v>97.94416243654823</v>
      </c>
    </row>
    <row r="38" spans="1:23" s="46" customFormat="1" ht="16.5" customHeight="1" thickBot="1">
      <c r="A38" s="78"/>
      <c r="B38" s="79" t="s">
        <v>21</v>
      </c>
      <c r="C38" s="80">
        <v>67000</v>
      </c>
      <c r="D38" s="81">
        <v>56534</v>
      </c>
      <c r="E38" s="82"/>
      <c r="F38" s="81"/>
      <c r="G38" s="82"/>
      <c r="H38" s="113"/>
      <c r="I38" s="117"/>
      <c r="J38" s="81"/>
      <c r="K38" s="82"/>
      <c r="L38" s="113"/>
      <c r="M38" s="117"/>
      <c r="N38" s="81"/>
      <c r="O38" s="82"/>
      <c r="P38" s="113"/>
      <c r="Q38" s="117"/>
      <c r="R38" s="81"/>
      <c r="S38" s="82"/>
      <c r="T38" s="83"/>
      <c r="U38" s="84">
        <f t="shared" si="3"/>
        <v>67000</v>
      </c>
      <c r="V38" s="66">
        <f t="shared" si="1"/>
        <v>56534</v>
      </c>
      <c r="W38" s="85">
        <f t="shared" si="2"/>
        <v>84.37910447761195</v>
      </c>
    </row>
    <row r="39" spans="1:23" s="87" customFormat="1" ht="18" customHeight="1" thickTop="1">
      <c r="A39" s="89">
        <v>11</v>
      </c>
      <c r="B39" s="106" t="s">
        <v>14</v>
      </c>
      <c r="C39" s="10"/>
      <c r="D39" s="11"/>
      <c r="E39" s="114">
        <f>SUM(E40:E41)</f>
        <v>4500</v>
      </c>
      <c r="F39" s="115">
        <f aca="true" t="shared" si="13" ref="F39:P39">SUM(F40:F41)</f>
        <v>4497</v>
      </c>
      <c r="G39" s="9">
        <f t="shared" si="13"/>
        <v>12050</v>
      </c>
      <c r="H39" s="13">
        <f t="shared" si="13"/>
        <v>11846</v>
      </c>
      <c r="I39" s="8"/>
      <c r="J39" s="118"/>
      <c r="K39" s="9">
        <f t="shared" si="13"/>
        <v>0</v>
      </c>
      <c r="L39" s="13">
        <f t="shared" si="13"/>
        <v>0</v>
      </c>
      <c r="M39" s="8">
        <f t="shared" si="13"/>
        <v>2900</v>
      </c>
      <c r="N39" s="118">
        <f t="shared" si="13"/>
        <v>2857</v>
      </c>
      <c r="O39" s="9">
        <f t="shared" si="13"/>
        <v>119300</v>
      </c>
      <c r="P39" s="13">
        <f t="shared" si="13"/>
        <v>106889</v>
      </c>
      <c r="Q39" s="8">
        <f>SUM(Q40:Q41)</f>
        <v>3500</v>
      </c>
      <c r="R39" s="118">
        <f>SUM(R40:R41)</f>
        <v>3491</v>
      </c>
      <c r="S39" s="9">
        <f>SUM(S40:S41)</f>
        <v>1250</v>
      </c>
      <c r="T39" s="9">
        <f>SUM(T40:T41)</f>
        <v>1250</v>
      </c>
      <c r="U39" s="76">
        <f t="shared" si="3"/>
        <v>143500</v>
      </c>
      <c r="V39" s="12">
        <f t="shared" si="1"/>
        <v>130830</v>
      </c>
      <c r="W39" s="88">
        <f t="shared" si="2"/>
        <v>91.17073170731707</v>
      </c>
    </row>
    <row r="40" spans="1:23" s="45" customFormat="1" ht="16.5" customHeight="1">
      <c r="A40" s="74"/>
      <c r="B40" s="38" t="s">
        <v>22</v>
      </c>
      <c r="C40" s="42"/>
      <c r="D40" s="112"/>
      <c r="E40" s="116">
        <v>4500</v>
      </c>
      <c r="F40" s="57">
        <v>4497</v>
      </c>
      <c r="G40" s="53">
        <v>12050</v>
      </c>
      <c r="H40" s="112">
        <v>11846</v>
      </c>
      <c r="I40" s="116"/>
      <c r="J40" s="57"/>
      <c r="K40" s="53"/>
      <c r="L40" s="57"/>
      <c r="M40" s="53">
        <v>2900</v>
      </c>
      <c r="N40" s="57">
        <v>2857</v>
      </c>
      <c r="O40" s="53"/>
      <c r="P40" s="112"/>
      <c r="Q40" s="116">
        <v>3500</v>
      </c>
      <c r="R40" s="57">
        <v>3491</v>
      </c>
      <c r="S40" s="53">
        <v>1250</v>
      </c>
      <c r="T40" s="43">
        <v>1250</v>
      </c>
      <c r="U40" s="44">
        <f t="shared" si="3"/>
        <v>24200</v>
      </c>
      <c r="V40" s="75">
        <f t="shared" si="1"/>
        <v>23941</v>
      </c>
      <c r="W40" s="71">
        <f t="shared" si="2"/>
        <v>98.92975206611571</v>
      </c>
    </row>
    <row r="41" spans="1:23" s="46" customFormat="1" ht="16.5" customHeight="1" thickBot="1">
      <c r="A41" s="78"/>
      <c r="B41" s="79" t="s">
        <v>21</v>
      </c>
      <c r="C41" s="80"/>
      <c r="D41" s="113"/>
      <c r="E41" s="117"/>
      <c r="F41" s="81"/>
      <c r="G41" s="82"/>
      <c r="H41" s="81"/>
      <c r="I41" s="82"/>
      <c r="J41" s="81"/>
      <c r="K41" s="82"/>
      <c r="L41" s="81"/>
      <c r="M41" s="82"/>
      <c r="N41" s="81"/>
      <c r="O41" s="82">
        <v>119300</v>
      </c>
      <c r="P41" s="81">
        <v>106889</v>
      </c>
      <c r="Q41" s="82"/>
      <c r="R41" s="81"/>
      <c r="S41" s="82"/>
      <c r="T41" s="83"/>
      <c r="U41" s="84">
        <f t="shared" si="3"/>
        <v>119300</v>
      </c>
      <c r="V41" s="66">
        <f t="shared" si="1"/>
        <v>106889</v>
      </c>
      <c r="W41" s="85">
        <f t="shared" si="2"/>
        <v>89.59681475272423</v>
      </c>
    </row>
    <row r="42" spans="1:23" s="87" customFormat="1" ht="20.25" customHeight="1" thickTop="1">
      <c r="A42" s="89">
        <v>12</v>
      </c>
      <c r="B42" s="106" t="s">
        <v>15</v>
      </c>
      <c r="C42" s="10">
        <f>SUM(C43:C44)</f>
        <v>68300</v>
      </c>
      <c r="D42" s="11">
        <f aca="true" t="shared" si="14" ref="D42:L42">SUM(D43:D44)</f>
        <v>68300</v>
      </c>
      <c r="E42" s="8">
        <f t="shared" si="14"/>
        <v>1500</v>
      </c>
      <c r="F42" s="12">
        <f t="shared" si="14"/>
        <v>1486</v>
      </c>
      <c r="G42" s="9">
        <f t="shared" si="14"/>
        <v>12100</v>
      </c>
      <c r="H42" s="11">
        <f t="shared" si="14"/>
        <v>11931</v>
      </c>
      <c r="I42" s="114">
        <f>SUM(I43:I44)</f>
        <v>7000</v>
      </c>
      <c r="J42" s="60">
        <f>SUM(J43:J44)</f>
        <v>7000</v>
      </c>
      <c r="K42" s="9">
        <f t="shared" si="14"/>
        <v>0</v>
      </c>
      <c r="L42" s="11">
        <f t="shared" si="14"/>
        <v>0</v>
      </c>
      <c r="M42" s="114"/>
      <c r="N42" s="60"/>
      <c r="O42" s="9"/>
      <c r="P42" s="11"/>
      <c r="Q42" s="114">
        <f>SUM(Q43:Q44)</f>
        <v>4100</v>
      </c>
      <c r="R42" s="60">
        <f>SUM(R43:R44)</f>
        <v>4077</v>
      </c>
      <c r="S42" s="9">
        <f>SUM(S43:S44)</f>
        <v>3600</v>
      </c>
      <c r="T42" s="10">
        <f>SUM(T43:T44)</f>
        <v>3061</v>
      </c>
      <c r="U42" s="76">
        <f t="shared" si="3"/>
        <v>96600</v>
      </c>
      <c r="V42" s="12">
        <f t="shared" si="1"/>
        <v>95855</v>
      </c>
      <c r="W42" s="88">
        <f t="shared" si="2"/>
        <v>99.22877846790891</v>
      </c>
    </row>
    <row r="43" spans="1:23" s="45" customFormat="1" ht="16.5" customHeight="1">
      <c r="A43" s="74"/>
      <c r="B43" s="38" t="s">
        <v>22</v>
      </c>
      <c r="C43" s="42"/>
      <c r="D43" s="112"/>
      <c r="E43" s="116">
        <v>1500</v>
      </c>
      <c r="F43" s="57">
        <v>1486</v>
      </c>
      <c r="G43" s="53">
        <v>12100</v>
      </c>
      <c r="H43" s="112">
        <v>11931</v>
      </c>
      <c r="I43" s="116"/>
      <c r="J43" s="57"/>
      <c r="K43" s="53"/>
      <c r="L43" s="112"/>
      <c r="M43" s="116"/>
      <c r="N43" s="57"/>
      <c r="O43" s="53"/>
      <c r="P43" s="112"/>
      <c r="Q43" s="116">
        <v>4100</v>
      </c>
      <c r="R43" s="57">
        <v>4077</v>
      </c>
      <c r="S43" s="53">
        <v>3600</v>
      </c>
      <c r="T43" s="43">
        <v>3061</v>
      </c>
      <c r="U43" s="44">
        <f t="shared" si="3"/>
        <v>21300</v>
      </c>
      <c r="V43" s="75">
        <f t="shared" si="1"/>
        <v>20555</v>
      </c>
      <c r="W43" s="71">
        <f t="shared" si="2"/>
        <v>96.50234741784037</v>
      </c>
    </row>
    <row r="44" spans="1:23" s="46" customFormat="1" ht="16.5" customHeight="1" thickBot="1">
      <c r="A44" s="78"/>
      <c r="B44" s="79" t="s">
        <v>21</v>
      </c>
      <c r="C44" s="80">
        <v>68300</v>
      </c>
      <c r="D44" s="113">
        <v>68300</v>
      </c>
      <c r="E44" s="117"/>
      <c r="F44" s="81"/>
      <c r="G44" s="82"/>
      <c r="H44" s="113"/>
      <c r="I44" s="117">
        <v>7000</v>
      </c>
      <c r="J44" s="81">
        <v>7000</v>
      </c>
      <c r="K44" s="82"/>
      <c r="L44" s="113"/>
      <c r="M44" s="117"/>
      <c r="N44" s="81"/>
      <c r="O44" s="82"/>
      <c r="P44" s="113"/>
      <c r="Q44" s="117"/>
      <c r="R44" s="81"/>
      <c r="S44" s="82"/>
      <c r="T44" s="83"/>
      <c r="U44" s="84">
        <f t="shared" si="3"/>
        <v>75300</v>
      </c>
      <c r="V44" s="66">
        <f t="shared" si="1"/>
        <v>75300</v>
      </c>
      <c r="W44" s="85">
        <f t="shared" si="2"/>
        <v>100</v>
      </c>
    </row>
    <row r="45" spans="1:23" s="87" customFormat="1" ht="23.25" customHeight="1" thickTop="1">
      <c r="A45" s="89">
        <v>13</v>
      </c>
      <c r="B45" s="106" t="s">
        <v>19</v>
      </c>
      <c r="C45" s="10">
        <f>SUM(C46:C47)</f>
        <v>72000</v>
      </c>
      <c r="D45" s="11">
        <f>SUM(D46:D47)</f>
        <v>72000</v>
      </c>
      <c r="E45" s="8">
        <f aca="true" t="shared" si="15" ref="E45:N45">SUM(E46:E47)</f>
        <v>1300</v>
      </c>
      <c r="F45" s="12">
        <f t="shared" si="15"/>
        <v>1300</v>
      </c>
      <c r="G45" s="9">
        <f t="shared" si="15"/>
        <v>7800</v>
      </c>
      <c r="H45" s="11">
        <f t="shared" si="15"/>
        <v>7799</v>
      </c>
      <c r="I45" s="8"/>
      <c r="J45" s="12"/>
      <c r="K45" s="9">
        <f t="shared" si="15"/>
        <v>0</v>
      </c>
      <c r="L45" s="11">
        <f t="shared" si="15"/>
        <v>0</v>
      </c>
      <c r="M45" s="8">
        <f t="shared" si="15"/>
        <v>4000</v>
      </c>
      <c r="N45" s="12">
        <f t="shared" si="15"/>
        <v>3998</v>
      </c>
      <c r="O45" s="9"/>
      <c r="P45" s="11"/>
      <c r="Q45" s="8">
        <f>SUM(Q46:Q47)</f>
        <v>5500</v>
      </c>
      <c r="R45" s="12">
        <f>SUM(R46:R47)</f>
        <v>5489</v>
      </c>
      <c r="S45" s="9">
        <f>SUM(S46:S47)</f>
        <v>1900</v>
      </c>
      <c r="T45" s="10">
        <f>SUM(T46:T47)</f>
        <v>1900</v>
      </c>
      <c r="U45" s="76">
        <f t="shared" si="3"/>
        <v>92500</v>
      </c>
      <c r="V45" s="12">
        <f t="shared" si="1"/>
        <v>92486</v>
      </c>
      <c r="W45" s="88">
        <f t="shared" si="2"/>
        <v>99.98486486486486</v>
      </c>
    </row>
    <row r="46" spans="1:23" s="45" customFormat="1" ht="12.75" customHeight="1">
      <c r="A46" s="74"/>
      <c r="B46" s="38" t="s">
        <v>22</v>
      </c>
      <c r="C46" s="42"/>
      <c r="D46" s="112"/>
      <c r="E46" s="116">
        <v>1300</v>
      </c>
      <c r="F46" s="57">
        <v>1300</v>
      </c>
      <c r="G46" s="53">
        <v>7800</v>
      </c>
      <c r="H46" s="112">
        <v>7799</v>
      </c>
      <c r="I46" s="116"/>
      <c r="J46" s="57"/>
      <c r="K46" s="53"/>
      <c r="L46" s="112"/>
      <c r="M46" s="116">
        <v>4000</v>
      </c>
      <c r="N46" s="57">
        <v>3998</v>
      </c>
      <c r="O46" s="53"/>
      <c r="P46" s="112"/>
      <c r="Q46" s="116">
        <v>5500</v>
      </c>
      <c r="R46" s="57">
        <v>5489</v>
      </c>
      <c r="S46" s="53">
        <v>1900</v>
      </c>
      <c r="T46" s="43">
        <v>1900</v>
      </c>
      <c r="U46" s="44">
        <f t="shared" si="3"/>
        <v>20500</v>
      </c>
      <c r="V46" s="75">
        <f t="shared" si="1"/>
        <v>20486</v>
      </c>
      <c r="W46" s="71">
        <f t="shared" si="2"/>
        <v>99.93170731707318</v>
      </c>
    </row>
    <row r="47" spans="1:23" s="46" customFormat="1" ht="14.25" customHeight="1" thickBot="1">
      <c r="A47" s="78"/>
      <c r="B47" s="79" t="s">
        <v>21</v>
      </c>
      <c r="C47" s="80">
        <v>72000</v>
      </c>
      <c r="D47" s="113">
        <v>72000</v>
      </c>
      <c r="E47" s="117"/>
      <c r="F47" s="81"/>
      <c r="G47" s="82"/>
      <c r="H47" s="113"/>
      <c r="I47" s="117"/>
      <c r="J47" s="81"/>
      <c r="K47" s="82"/>
      <c r="L47" s="113"/>
      <c r="M47" s="117"/>
      <c r="N47" s="81"/>
      <c r="O47" s="82"/>
      <c r="P47" s="113"/>
      <c r="Q47" s="117"/>
      <c r="R47" s="81"/>
      <c r="S47" s="82"/>
      <c r="T47" s="83"/>
      <c r="U47" s="84">
        <f t="shared" si="3"/>
        <v>72000</v>
      </c>
      <c r="V47" s="66">
        <f t="shared" si="1"/>
        <v>72000</v>
      </c>
      <c r="W47" s="85">
        <f t="shared" si="2"/>
        <v>100</v>
      </c>
    </row>
    <row r="48" spans="1:23" s="87" customFormat="1" ht="20.25" customHeight="1" thickTop="1">
      <c r="A48" s="89">
        <v>14</v>
      </c>
      <c r="B48" s="106" t="s">
        <v>16</v>
      </c>
      <c r="C48" s="10">
        <f>SUM(C49:C50)</f>
        <v>51000</v>
      </c>
      <c r="D48" s="11">
        <f aca="true" t="shared" si="16" ref="D48:N48">SUM(D49:D50)</f>
        <v>51000</v>
      </c>
      <c r="E48" s="8">
        <f t="shared" si="16"/>
        <v>1000</v>
      </c>
      <c r="F48" s="12">
        <f t="shared" si="16"/>
        <v>997</v>
      </c>
      <c r="G48" s="9">
        <f t="shared" si="16"/>
        <v>24000</v>
      </c>
      <c r="H48" s="11">
        <f t="shared" si="16"/>
        <v>23094</v>
      </c>
      <c r="I48" s="8"/>
      <c r="J48" s="12"/>
      <c r="K48" s="9">
        <f t="shared" si="16"/>
        <v>0</v>
      </c>
      <c r="L48" s="11">
        <f t="shared" si="16"/>
        <v>0</v>
      </c>
      <c r="M48" s="8">
        <f t="shared" si="16"/>
        <v>2200</v>
      </c>
      <c r="N48" s="12">
        <f t="shared" si="16"/>
        <v>2200</v>
      </c>
      <c r="O48" s="9">
        <f aca="true" t="shared" si="17" ref="O48:T48">SUM(O49:O50)</f>
        <v>70300</v>
      </c>
      <c r="P48" s="11">
        <f t="shared" si="17"/>
        <v>68253</v>
      </c>
      <c r="Q48" s="8">
        <f t="shared" si="17"/>
        <v>4400</v>
      </c>
      <c r="R48" s="12">
        <f t="shared" si="17"/>
        <v>3813</v>
      </c>
      <c r="S48" s="9">
        <f t="shared" si="17"/>
        <v>2000</v>
      </c>
      <c r="T48" s="10">
        <f t="shared" si="17"/>
        <v>1997</v>
      </c>
      <c r="U48" s="76">
        <f t="shared" si="3"/>
        <v>154900</v>
      </c>
      <c r="V48" s="12">
        <f t="shared" si="1"/>
        <v>151354</v>
      </c>
      <c r="W48" s="88">
        <f t="shared" si="2"/>
        <v>97.71078114912847</v>
      </c>
    </row>
    <row r="49" spans="1:23" s="45" customFormat="1" ht="16.5" customHeight="1">
      <c r="A49" s="41"/>
      <c r="B49" s="38" t="s">
        <v>22</v>
      </c>
      <c r="C49" s="42"/>
      <c r="D49" s="57"/>
      <c r="E49" s="53">
        <v>1000</v>
      </c>
      <c r="F49" s="57">
        <v>997</v>
      </c>
      <c r="G49" s="53">
        <v>24000</v>
      </c>
      <c r="H49" s="112">
        <v>23094</v>
      </c>
      <c r="I49" s="116"/>
      <c r="J49" s="57"/>
      <c r="K49" s="53"/>
      <c r="L49" s="112"/>
      <c r="M49" s="116">
        <v>2200</v>
      </c>
      <c r="N49" s="57">
        <v>2200</v>
      </c>
      <c r="O49" s="53"/>
      <c r="P49" s="112"/>
      <c r="Q49" s="116">
        <v>4400</v>
      </c>
      <c r="R49" s="57">
        <v>3813</v>
      </c>
      <c r="S49" s="53">
        <v>2000</v>
      </c>
      <c r="T49" s="43">
        <v>1997</v>
      </c>
      <c r="U49" s="44">
        <f t="shared" si="3"/>
        <v>33600</v>
      </c>
      <c r="V49" s="75">
        <f t="shared" si="1"/>
        <v>32101</v>
      </c>
      <c r="W49" s="71">
        <f t="shared" si="2"/>
        <v>95.53869047619048</v>
      </c>
    </row>
    <row r="50" spans="1:23" s="46" customFormat="1" ht="16.5" customHeight="1" thickBot="1">
      <c r="A50" s="97"/>
      <c r="B50" s="79" t="s">
        <v>21</v>
      </c>
      <c r="C50" s="80">
        <v>51000</v>
      </c>
      <c r="D50" s="81">
        <v>51000</v>
      </c>
      <c r="E50" s="82"/>
      <c r="F50" s="81"/>
      <c r="G50" s="82"/>
      <c r="H50" s="81"/>
      <c r="I50" s="82"/>
      <c r="J50" s="81"/>
      <c r="K50" s="82"/>
      <c r="L50" s="81"/>
      <c r="M50" s="82"/>
      <c r="N50" s="81"/>
      <c r="O50" s="82">
        <f>61600+8700</f>
        <v>70300</v>
      </c>
      <c r="P50" s="113">
        <v>68253</v>
      </c>
      <c r="Q50" s="117"/>
      <c r="R50" s="81"/>
      <c r="S50" s="82"/>
      <c r="T50" s="83"/>
      <c r="U50" s="84">
        <f t="shared" si="3"/>
        <v>121300</v>
      </c>
      <c r="V50" s="66">
        <f t="shared" si="1"/>
        <v>119253</v>
      </c>
      <c r="W50" s="85">
        <f t="shared" si="2"/>
        <v>98.31244847485573</v>
      </c>
    </row>
    <row r="51" spans="1:23" s="104" customFormat="1" ht="19.5" customHeight="1" hidden="1" thickBot="1" thickTop="1">
      <c r="A51" s="100"/>
      <c r="B51" s="101" t="s">
        <v>23</v>
      </c>
      <c r="C51" s="102"/>
      <c r="D51" s="99"/>
      <c r="E51" s="98"/>
      <c r="F51" s="99"/>
      <c r="G51" s="98"/>
      <c r="H51" s="99"/>
      <c r="I51" s="98"/>
      <c r="J51" s="99"/>
      <c r="K51" s="98"/>
      <c r="L51" s="99"/>
      <c r="M51" s="98"/>
      <c r="N51" s="99"/>
      <c r="O51" s="98"/>
      <c r="P51" s="99"/>
      <c r="Q51" s="98"/>
      <c r="R51" s="99"/>
      <c r="S51" s="98"/>
      <c r="T51" s="103"/>
      <c r="U51" s="48">
        <f>C51+E51+G51+I51+K51+M51+O51+Q51+S51</f>
        <v>0</v>
      </c>
      <c r="V51" s="95">
        <f t="shared" si="1"/>
        <v>0</v>
      </c>
      <c r="W51" s="96" t="e">
        <f t="shared" si="2"/>
        <v>#DIV/0!</v>
      </c>
    </row>
    <row r="52" spans="1:23" s="18" customFormat="1" ht="24.75" customHeight="1" thickTop="1">
      <c r="A52" s="58"/>
      <c r="B52" s="109" t="s">
        <v>4</v>
      </c>
      <c r="C52" s="59">
        <f aca="true" t="shared" si="18" ref="C52:V52">C9+C12+C45+C15+C18+C21+C24+C27+C30+C33+C36+C39+C42+C48+C51</f>
        <v>617800</v>
      </c>
      <c r="D52" s="60">
        <f t="shared" si="18"/>
        <v>516797</v>
      </c>
      <c r="E52" s="59">
        <f>E9+E12+E45+E15+E18+E21+E24+E27+E30+E33+E36+E39+E42+E48+E51</f>
        <v>15440</v>
      </c>
      <c r="F52" s="60">
        <f t="shared" si="18"/>
        <v>15049</v>
      </c>
      <c r="G52" s="59">
        <f t="shared" si="18"/>
        <v>139404</v>
      </c>
      <c r="H52" s="60">
        <f t="shared" si="18"/>
        <v>127895</v>
      </c>
      <c r="I52" s="59">
        <f t="shared" si="18"/>
        <v>7000</v>
      </c>
      <c r="J52" s="60">
        <f t="shared" si="18"/>
        <v>7000</v>
      </c>
      <c r="K52" s="59">
        <f t="shared" si="18"/>
        <v>0</v>
      </c>
      <c r="L52" s="60">
        <f t="shared" si="18"/>
        <v>0</v>
      </c>
      <c r="M52" s="59">
        <f t="shared" si="18"/>
        <v>13394</v>
      </c>
      <c r="N52" s="60">
        <f t="shared" si="18"/>
        <v>13348</v>
      </c>
      <c r="O52" s="59">
        <f t="shared" si="18"/>
        <v>383600</v>
      </c>
      <c r="P52" s="60">
        <f t="shared" si="18"/>
        <v>327113</v>
      </c>
      <c r="Q52" s="59">
        <f t="shared" si="18"/>
        <v>35111</v>
      </c>
      <c r="R52" s="60">
        <f t="shared" si="18"/>
        <v>34181</v>
      </c>
      <c r="S52" s="59">
        <f t="shared" si="18"/>
        <v>32151</v>
      </c>
      <c r="T52" s="60">
        <f t="shared" si="18"/>
        <v>31214</v>
      </c>
      <c r="U52" s="59">
        <f t="shared" si="18"/>
        <v>1243900</v>
      </c>
      <c r="V52" s="60">
        <f t="shared" si="18"/>
        <v>1072597</v>
      </c>
      <c r="W52" s="72">
        <f t="shared" si="2"/>
        <v>86.22855535010852</v>
      </c>
    </row>
    <row r="53" spans="1:23" s="46" customFormat="1" ht="18" customHeight="1">
      <c r="A53" s="61"/>
      <c r="B53" s="110" t="s">
        <v>22</v>
      </c>
      <c r="C53" s="62">
        <f aca="true" t="shared" si="19" ref="C53:H53">C10+C13+C16+C19+C22+C25+C28+C31+C34+C37+C40+C43+C46+C49+C51</f>
        <v>0</v>
      </c>
      <c r="D53" s="63">
        <f t="shared" si="19"/>
        <v>0</v>
      </c>
      <c r="E53" s="62">
        <f t="shared" si="19"/>
        <v>15440</v>
      </c>
      <c r="F53" s="63">
        <f t="shared" si="19"/>
        <v>15049</v>
      </c>
      <c r="G53" s="62">
        <f>G10+G13+G16+G19+G22+G25+G28+G31+G34+G37+G40+G43+G46+G49+G51</f>
        <v>139404</v>
      </c>
      <c r="H53" s="63">
        <f t="shared" si="19"/>
        <v>127895</v>
      </c>
      <c r="I53" s="62">
        <f aca="true" t="shared" si="20" ref="I53:T53">I10+I13+I16+I19+I22+I25+I28+I31+I34+I37+I40+I43+I46+I49</f>
        <v>0</v>
      </c>
      <c r="J53" s="63">
        <f t="shared" si="20"/>
        <v>0</v>
      </c>
      <c r="K53" s="62">
        <f t="shared" si="20"/>
        <v>0</v>
      </c>
      <c r="L53" s="63">
        <f t="shared" si="20"/>
        <v>0</v>
      </c>
      <c r="M53" s="62">
        <f t="shared" si="20"/>
        <v>13394</v>
      </c>
      <c r="N53" s="63">
        <f t="shared" si="20"/>
        <v>13348</v>
      </c>
      <c r="O53" s="62">
        <f t="shared" si="20"/>
        <v>0</v>
      </c>
      <c r="P53" s="63">
        <f t="shared" si="20"/>
        <v>0</v>
      </c>
      <c r="Q53" s="62">
        <f t="shared" si="20"/>
        <v>35111</v>
      </c>
      <c r="R53" s="63">
        <f t="shared" si="20"/>
        <v>34181</v>
      </c>
      <c r="S53" s="62">
        <f t="shared" si="20"/>
        <v>32151</v>
      </c>
      <c r="T53" s="63">
        <f t="shared" si="20"/>
        <v>31214</v>
      </c>
      <c r="U53" s="62">
        <f>U10+U13+U16+U19+U22+U25+U28+U31+U34+U37+U40+U43+U46+U49+U51</f>
        <v>235500</v>
      </c>
      <c r="V53" s="63">
        <f>V10+V13+V16+V19+V22+V25+V28+V31+V34+V37+V40+V43+V46+V49+V51</f>
        <v>221687</v>
      </c>
      <c r="W53" s="70">
        <f t="shared" si="2"/>
        <v>94.13460721868366</v>
      </c>
    </row>
    <row r="54" spans="1:23" s="46" customFormat="1" ht="18" customHeight="1" thickBot="1">
      <c r="A54" s="64"/>
      <c r="B54" s="111" t="s">
        <v>21</v>
      </c>
      <c r="C54" s="65">
        <f aca="true" t="shared" si="21" ref="C54:H54">C11+C14+C17+C20+C23+C26+C29+C32+C35+C38+C41+C44+C47+C50</f>
        <v>617800</v>
      </c>
      <c r="D54" s="66">
        <f t="shared" si="21"/>
        <v>516797</v>
      </c>
      <c r="E54" s="65">
        <f t="shared" si="21"/>
        <v>0</v>
      </c>
      <c r="F54" s="66">
        <f t="shared" si="21"/>
        <v>0</v>
      </c>
      <c r="G54" s="65">
        <f t="shared" si="21"/>
        <v>0</v>
      </c>
      <c r="H54" s="66">
        <f t="shared" si="21"/>
        <v>0</v>
      </c>
      <c r="I54" s="65">
        <f aca="true" t="shared" si="22" ref="I54:T54">I11+I14+I17+I20+I23+I26+I29+I32+I35+I38+I41+I44+I47+I50</f>
        <v>7000</v>
      </c>
      <c r="J54" s="66">
        <f t="shared" si="22"/>
        <v>7000</v>
      </c>
      <c r="K54" s="65">
        <f t="shared" si="22"/>
        <v>0</v>
      </c>
      <c r="L54" s="66">
        <f t="shared" si="22"/>
        <v>0</v>
      </c>
      <c r="M54" s="65">
        <f t="shared" si="22"/>
        <v>0</v>
      </c>
      <c r="N54" s="66">
        <f t="shared" si="22"/>
        <v>0</v>
      </c>
      <c r="O54" s="65">
        <f t="shared" si="22"/>
        <v>383600</v>
      </c>
      <c r="P54" s="66">
        <f>P11+P14+P17+P20+P23+P26+P29+P32+P35+P38+P41+P44+P47+P50</f>
        <v>327113</v>
      </c>
      <c r="Q54" s="65">
        <f t="shared" si="22"/>
        <v>0</v>
      </c>
      <c r="R54" s="66">
        <f t="shared" si="22"/>
        <v>0</v>
      </c>
      <c r="S54" s="65">
        <f t="shared" si="22"/>
        <v>0</v>
      </c>
      <c r="T54" s="66">
        <f t="shared" si="22"/>
        <v>0</v>
      </c>
      <c r="U54" s="65">
        <f>U11+U14+U17+U20+U23+U26+U29+U32+U35+U38+U41+U44+U47+U50</f>
        <v>1008400</v>
      </c>
      <c r="V54" s="66">
        <f>V11+V14+V17+V20+V23+V26+V29+V32+V35+V38+V41+V44+V47+V50</f>
        <v>850910</v>
      </c>
      <c r="W54" s="73">
        <f t="shared" si="2"/>
        <v>84.38218960729868</v>
      </c>
    </row>
    <row r="55" ht="15" thickTop="1">
      <c r="A55" s="125" t="s">
        <v>32</v>
      </c>
    </row>
    <row r="56" ht="14.25">
      <c r="A56" s="125" t="s">
        <v>30</v>
      </c>
    </row>
    <row r="57" ht="14.25">
      <c r="A57" s="125" t="s">
        <v>31</v>
      </c>
    </row>
  </sheetData>
  <printOptions horizontalCentered="1"/>
  <pageMargins left="0" right="0" top="0.7874015748031497" bottom="0.7874015748031497" header="0.31496062992125984" footer="0.31496062992125984"/>
  <pageSetup firstPageNumber="172" useFirstPageNumber="1" horizontalDpi="600" verticalDpi="600" orientation="landscape" paperSize="9" scale="90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Sulewska</cp:lastModifiedBy>
  <cp:lastPrinted>2009-04-23T09:13:54Z</cp:lastPrinted>
  <dcterms:created xsi:type="dcterms:W3CDTF">2003-02-17T13:37:42Z</dcterms:created>
  <dcterms:modified xsi:type="dcterms:W3CDTF">2009-04-23T11:52:25Z</dcterms:modified>
  <cp:category/>
  <cp:version/>
  <cp:contentType/>
  <cp:contentStatus/>
</cp:coreProperties>
</file>