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<sst xmlns="http://schemas.openxmlformats.org/spreadsheetml/2006/main" count="58" uniqueCount="58">
  <si>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Załącznik nr 4</t>
  </si>
  <si>
    <t>INFORMACJA   Z   REALIZACJI   REMONTÓW</t>
  </si>
  <si>
    <t>(stan na 31.12.2008 r)</t>
  </si>
  <si>
    <t>w tys. zł</t>
  </si>
  <si>
    <t xml:space="preserve">Rozdział </t>
  </si>
  <si>
    <t>Wyszczególnienie</t>
  </si>
  <si>
    <t xml:space="preserve">  §</t>
  </si>
  <si>
    <t>Plan pierwotny</t>
  </si>
  <si>
    <t>Plan    po zmianach</t>
  </si>
  <si>
    <t>Wykonanie</t>
  </si>
  <si>
    <t>% wykonania              6  :  5</t>
  </si>
  <si>
    <t>Dział  500</t>
  </si>
  <si>
    <t>Remont targowiska przy ul Władyslawa IV i ul.Połczyńskiej</t>
  </si>
  <si>
    <t>Dział  600</t>
  </si>
  <si>
    <t>Remonty dróg powiatowych</t>
  </si>
  <si>
    <t xml:space="preserve">Remonty dróg gminnych </t>
  </si>
  <si>
    <t>Remont dróg wewnętrznych</t>
  </si>
  <si>
    <r>
      <t>Zarząd Dróg Miejskich -</t>
    </r>
    <r>
      <rPr>
        <i/>
        <sz val="9"/>
        <rFont val="Times New Roman CE"/>
        <family val="1"/>
      </rPr>
      <t xml:space="preserve"> remont pomieszczń, sprzętu, samochodu</t>
    </r>
  </si>
  <si>
    <t>Dział  700</t>
  </si>
  <si>
    <t>Umocnienie ścian budynku przy ul. H.Modrzejewskiej</t>
  </si>
  <si>
    <t>Dział  710</t>
  </si>
  <si>
    <t>Remont pomieszczeń biurowych</t>
  </si>
  <si>
    <t>Dział  750</t>
  </si>
  <si>
    <r>
      <t>Urząd Miejski -</t>
    </r>
    <r>
      <rPr>
        <i/>
        <sz val="10"/>
        <rFont val="Times New Roman CE"/>
        <family val="1"/>
      </rPr>
      <t xml:space="preserve"> </t>
    </r>
    <r>
      <rPr>
        <i/>
        <sz val="9"/>
        <rFont val="Times New Roman CE"/>
        <family val="1"/>
      </rPr>
      <t xml:space="preserve"> remont urządzeń, samochodów, sprzętu komputerowego, pomieszczeń, zewnętrznych schodów od ul. Młyńskiej.</t>
    </r>
  </si>
  <si>
    <t>Dział  754</t>
  </si>
  <si>
    <r>
      <t xml:space="preserve">Komenda Miejska Państwowej Straży Pożarnej - </t>
    </r>
    <r>
      <rPr>
        <i/>
        <sz val="10"/>
        <rFont val="Times New Roman CE"/>
        <family val="1"/>
      </rPr>
      <t>remont siedziby</t>
    </r>
  </si>
  <si>
    <t>Dział  801</t>
  </si>
  <si>
    <t>Remonty i naprawy w szkołach</t>
  </si>
  <si>
    <t xml:space="preserve">ZOA-EPM </t>
  </si>
  <si>
    <t>Dział  851</t>
  </si>
  <si>
    <t>Remonty placów zabaw</t>
  </si>
  <si>
    <t>Dział  852</t>
  </si>
  <si>
    <t>Placówki opiekuńczo - wychowawcze</t>
  </si>
  <si>
    <t>Ośrodki wsparcia</t>
  </si>
  <si>
    <r>
      <t xml:space="preserve">MOPS - </t>
    </r>
    <r>
      <rPr>
        <i/>
        <sz val="10"/>
        <rFont val="Times New Roman CE"/>
        <family val="1"/>
      </rPr>
      <t>remonty bieżące pomieszczeń, sprzętu</t>
    </r>
  </si>
  <si>
    <t>Jednostki specjalistycznego poradnictwa, mieszkania chronione i ośrodki interwencji kryzysowej</t>
  </si>
  <si>
    <t>Ośrodki adopcyjno-opiekuńcze</t>
  </si>
  <si>
    <t>Dział  854</t>
  </si>
  <si>
    <t>Remonty i naprawy</t>
  </si>
  <si>
    <t>Internaty i bursy szkolne</t>
  </si>
  <si>
    <t>Dział  900</t>
  </si>
  <si>
    <t>Gospodarka ściekowa i ochrona wód</t>
  </si>
  <si>
    <t>Remont wiat i słupków autobusowych</t>
  </si>
  <si>
    <t>Remont schroniska dla zwierząt</t>
  </si>
  <si>
    <t xml:space="preserve">Remonty i konserwacja  oświetlenia </t>
  </si>
  <si>
    <r>
      <t xml:space="preserve">Pozostała działalność - </t>
    </r>
    <r>
      <rPr>
        <i/>
        <sz val="9"/>
        <rFont val="Times New Roman CE"/>
        <family val="1"/>
      </rPr>
      <t>remonty placów zabaw</t>
    </r>
  </si>
  <si>
    <t>Dział  921</t>
  </si>
  <si>
    <t>Miejski Ośrodek Kultury</t>
  </si>
  <si>
    <t>Biblioteki</t>
  </si>
  <si>
    <t>Muzeum</t>
  </si>
  <si>
    <t>Modernizacja Teatru</t>
  </si>
  <si>
    <t>Remont murów miejskich</t>
  </si>
  <si>
    <t>Dział  926</t>
  </si>
  <si>
    <r>
      <t>Remonty w obiektach ZOS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basen, stadion "Bałtyk", inne obiekty ZOS</t>
    </r>
  </si>
  <si>
    <t>OGÓŁEM</t>
  </si>
  <si>
    <t>Autor dokumentu: Agnieszka Sulewska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</si>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</sst>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i/>
      <sz val="10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sz val="8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i/>
      <sz val="9"/>
      <name val="Times New Roman CE"/>
      <family val="1"/>
    </font>
    <font>
      <b/>
      <i/>
      <sz val="10"/>
      <name val="Arial CE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vertical="center" wrapText="1"/>
      <protection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vertical="center"/>
      <protection/>
    </xf>
    <xf numFmtId="0" fontId="1" fillId="0" borderId="0" xfId="17" applyFont="1" applyAlignment="1">
      <alignment horizontal="centerContinuous" vertical="center"/>
      <protection/>
    </xf>
    <xf numFmtId="0" fontId="1" fillId="0" borderId="0" xfId="17" applyFont="1" applyAlignment="1">
      <alignment horizontal="centerContinuous" vertical="center" wrapText="1"/>
      <protection/>
    </xf>
    <xf numFmtId="0" fontId="6" fillId="0" borderId="0" xfId="17" applyFont="1" applyAlignment="1">
      <alignment horizontal="centerContinuous" vertical="center" wrapText="1"/>
      <protection/>
    </xf>
    <xf numFmtId="0" fontId="6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 wrapText="1"/>
      <protection/>
    </xf>
    <xf numFmtId="0" fontId="8" fillId="0" borderId="1" xfId="17" applyFont="1" applyBorder="1" applyAlignment="1">
      <alignment horizontal="center" vertical="center" wrapText="1"/>
      <protection/>
    </xf>
    <xf numFmtId="0" fontId="9" fillId="0" borderId="2" xfId="17" applyFont="1" applyBorder="1" applyAlignment="1">
      <alignment horizontal="center" vertical="center" wrapText="1"/>
      <protection/>
    </xf>
    <xf numFmtId="0" fontId="7" fillId="0" borderId="3" xfId="17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11" fillId="0" borderId="4" xfId="0" applyFont="1" applyBorder="1" applyAlignment="1">
      <alignment horizontal="center" vertical="center" wrapText="1"/>
    </xf>
    <xf numFmtId="0" fontId="12" fillId="0" borderId="5" xfId="17" applyFont="1" applyBorder="1" applyAlignment="1">
      <alignment horizontal="center" vertical="center" wrapText="1"/>
      <protection/>
    </xf>
    <xf numFmtId="0" fontId="12" fillId="0" borderId="6" xfId="17" applyFont="1" applyBorder="1" applyAlignment="1">
      <alignment horizontal="center" vertical="center" wrapText="1"/>
      <protection/>
    </xf>
    <xf numFmtId="0" fontId="12" fillId="0" borderId="7" xfId="17" applyFont="1" applyBorder="1" applyAlignment="1">
      <alignment horizontal="center" vertical="center" wrapText="1"/>
      <protection/>
    </xf>
    <xf numFmtId="0" fontId="12" fillId="0" borderId="8" xfId="17" applyFont="1" applyBorder="1" applyAlignment="1">
      <alignment horizontal="center" vertical="center" wrapText="1"/>
      <protection/>
    </xf>
    <xf numFmtId="0" fontId="12" fillId="0" borderId="0" xfId="17" applyFont="1" applyAlignment="1">
      <alignment vertical="center"/>
      <protection/>
    </xf>
    <xf numFmtId="0" fontId="13" fillId="0" borderId="9" xfId="17" applyFont="1" applyBorder="1" applyAlignment="1">
      <alignment horizontal="center" vertical="center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11" xfId="17" applyFont="1" applyBorder="1" applyAlignment="1">
      <alignment horizontal="center" vertical="center" wrapText="1"/>
      <protection/>
    </xf>
    <xf numFmtId="164" fontId="13" fillId="0" borderId="12" xfId="17" applyNumberFormat="1" applyFont="1" applyBorder="1" applyAlignment="1">
      <alignment horizontal="right" vertical="center"/>
      <protection/>
    </xf>
    <xf numFmtId="164" fontId="13" fillId="0" borderId="13" xfId="17" applyNumberFormat="1" applyFont="1" applyBorder="1" applyAlignment="1">
      <alignment horizontal="right" vertical="center"/>
      <protection/>
    </xf>
    <xf numFmtId="0" fontId="13" fillId="0" borderId="0" xfId="17" applyFont="1" applyAlignment="1">
      <alignment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164" fontId="4" fillId="0" borderId="7" xfId="17" applyNumberFormat="1" applyFont="1" applyBorder="1" applyAlignment="1">
      <alignment vertical="center"/>
      <protection/>
    </xf>
    <xf numFmtId="164" fontId="4" fillId="0" borderId="14" xfId="17" applyNumberFormat="1" applyFont="1" applyBorder="1" applyAlignment="1">
      <alignment vertical="center"/>
      <protection/>
    </xf>
    <xf numFmtId="0" fontId="14" fillId="0" borderId="9" xfId="17" applyFont="1" applyBorder="1" applyAlignment="1">
      <alignment horizontal="center" vertical="center"/>
      <protection/>
    </xf>
    <xf numFmtId="0" fontId="14" fillId="0" borderId="10" xfId="17" applyFont="1" applyBorder="1" applyAlignment="1">
      <alignment horizontal="left" vertical="center" wrapText="1"/>
      <protection/>
    </xf>
    <xf numFmtId="0" fontId="14" fillId="0" borderId="11" xfId="17" applyFont="1" applyBorder="1" applyAlignment="1">
      <alignment horizontal="center" vertical="center" wrapText="1"/>
      <protection/>
    </xf>
    <xf numFmtId="164" fontId="14" fillId="0" borderId="12" xfId="17" applyNumberFormat="1" applyFont="1" applyBorder="1" applyAlignment="1">
      <alignment horizontal="right" vertical="center"/>
      <protection/>
    </xf>
    <xf numFmtId="164" fontId="14" fillId="0" borderId="13" xfId="17" applyNumberFormat="1" applyFont="1" applyBorder="1" applyAlignment="1">
      <alignment horizontal="right" vertical="center"/>
      <protection/>
    </xf>
    <xf numFmtId="0" fontId="14" fillId="0" borderId="0" xfId="17" applyFont="1" applyAlignment="1">
      <alignment vertical="center"/>
      <protection/>
    </xf>
    <xf numFmtId="0" fontId="4" fillId="0" borderId="6" xfId="17" applyFont="1" applyBorder="1" applyAlignment="1">
      <alignment horizontal="left" vertical="center" wrapText="1"/>
      <protection/>
    </xf>
    <xf numFmtId="164" fontId="4" fillId="0" borderId="7" xfId="17" applyNumberFormat="1" applyFont="1" applyBorder="1" applyAlignment="1">
      <alignment horizontal="right" vertical="center"/>
      <protection/>
    </xf>
    <xf numFmtId="164" fontId="12" fillId="0" borderId="7" xfId="17" applyNumberFormat="1" applyFont="1" applyBorder="1" applyAlignment="1">
      <alignment horizontal="right" vertical="center"/>
      <protection/>
    </xf>
    <xf numFmtId="164" fontId="12" fillId="0" borderId="14" xfId="17" applyNumberFormat="1" applyFont="1" applyBorder="1" applyAlignment="1">
      <alignment horizontal="right" vertical="center"/>
      <protection/>
    </xf>
    <xf numFmtId="164" fontId="13" fillId="0" borderId="12" xfId="17" applyNumberFormat="1" applyFont="1" applyBorder="1" applyAlignment="1">
      <alignment vertical="center"/>
      <protection/>
    </xf>
    <xf numFmtId="0" fontId="13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164" fontId="4" fillId="0" borderId="7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164" fontId="13" fillId="0" borderId="12" xfId="17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4" fillId="0" borderId="15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vertical="center" wrapText="1"/>
      <protection/>
    </xf>
    <xf numFmtId="0" fontId="4" fillId="0" borderId="16" xfId="1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" fillId="0" borderId="0" xfId="17" applyFont="1" applyBorder="1" applyAlignment="1">
      <alignment vertical="center"/>
      <protection/>
    </xf>
    <xf numFmtId="0" fontId="13" fillId="0" borderId="10" xfId="17" applyFont="1" applyBorder="1" applyAlignment="1">
      <alignment horizontal="center" vertical="center" wrapText="1"/>
      <protection/>
    </xf>
    <xf numFmtId="164" fontId="13" fillId="0" borderId="11" xfId="17" applyNumberFormat="1" applyFont="1" applyBorder="1" applyAlignment="1">
      <alignment vertical="center"/>
      <protection/>
    </xf>
    <xf numFmtId="164" fontId="4" fillId="0" borderId="16" xfId="17" applyNumberFormat="1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14" fillId="0" borderId="17" xfId="17" applyFont="1" applyBorder="1" applyAlignment="1">
      <alignment horizontal="center" vertical="center"/>
      <protection/>
    </xf>
    <xf numFmtId="0" fontId="14" fillId="0" borderId="18" xfId="17" applyFont="1" applyBorder="1" applyAlignment="1">
      <alignment vertical="center" wrapText="1"/>
      <protection/>
    </xf>
    <xf numFmtId="0" fontId="14" fillId="0" borderId="19" xfId="17" applyFont="1" applyBorder="1" applyAlignment="1">
      <alignment horizontal="center" vertical="center" wrapText="1"/>
      <protection/>
    </xf>
    <xf numFmtId="164" fontId="14" fillId="0" borderId="19" xfId="17" applyNumberFormat="1" applyFont="1" applyBorder="1" applyAlignment="1">
      <alignment vertical="center"/>
      <protection/>
    </xf>
    <xf numFmtId="164" fontId="14" fillId="0" borderId="20" xfId="17" applyNumberFormat="1" applyFont="1" applyBorder="1" applyAlignment="1">
      <alignment vertical="center"/>
      <protection/>
    </xf>
    <xf numFmtId="164" fontId="14" fillId="0" borderId="21" xfId="17" applyNumberFormat="1" applyFont="1" applyBorder="1" applyAlignment="1">
      <alignment horizontal="right" vertical="center"/>
      <protection/>
    </xf>
    <xf numFmtId="0" fontId="14" fillId="0" borderId="0" xfId="17" applyFont="1" applyBorder="1" applyAlignment="1">
      <alignment vertical="center"/>
      <protection/>
    </xf>
    <xf numFmtId="0" fontId="4" fillId="0" borderId="22" xfId="17" applyFont="1" applyBorder="1" applyAlignment="1">
      <alignment horizontal="center" vertical="center"/>
      <protection/>
    </xf>
    <xf numFmtId="0" fontId="4" fillId="0" borderId="23" xfId="17" applyFont="1" applyBorder="1" applyAlignment="1">
      <alignment vertical="center" wrapText="1"/>
      <protection/>
    </xf>
    <xf numFmtId="0" fontId="4" fillId="0" borderId="24" xfId="17" applyFont="1" applyBorder="1" applyAlignment="1">
      <alignment horizontal="center" vertical="center" wrapText="1"/>
      <protection/>
    </xf>
    <xf numFmtId="164" fontId="4" fillId="0" borderId="24" xfId="17" applyNumberFormat="1" applyFont="1" applyBorder="1" applyAlignment="1">
      <alignment vertical="center"/>
      <protection/>
    </xf>
    <xf numFmtId="0" fontId="18" fillId="0" borderId="17" xfId="17" applyFont="1" applyBorder="1" applyAlignment="1">
      <alignment horizontal="center" vertical="center"/>
      <protection/>
    </xf>
    <xf numFmtId="0" fontId="18" fillId="0" borderId="18" xfId="17" applyFont="1" applyBorder="1" applyAlignment="1">
      <alignment vertical="center" wrapText="1"/>
      <protection/>
    </xf>
    <xf numFmtId="0" fontId="18" fillId="0" borderId="19" xfId="17" applyFont="1" applyBorder="1" applyAlignment="1">
      <alignment horizontal="center" vertical="center" wrapText="1"/>
      <protection/>
    </xf>
    <xf numFmtId="164" fontId="18" fillId="0" borderId="20" xfId="17" applyNumberFormat="1" applyFont="1" applyBorder="1" applyAlignment="1">
      <alignment vertical="center"/>
      <protection/>
    </xf>
    <xf numFmtId="164" fontId="18" fillId="0" borderId="21" xfId="17" applyNumberFormat="1" applyFont="1" applyBorder="1" applyAlignment="1">
      <alignment horizontal="right" vertical="center"/>
      <protection/>
    </xf>
    <xf numFmtId="0" fontId="18" fillId="0" borderId="0" xfId="17" applyFont="1" applyBorder="1" applyAlignment="1">
      <alignment vertical="center"/>
      <protection/>
    </xf>
    <xf numFmtId="0" fontId="18" fillId="0" borderId="0" xfId="17" applyFont="1" applyAlignment="1">
      <alignment vertical="center"/>
      <protection/>
    </xf>
    <xf numFmtId="0" fontId="1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3"/>
  <sheetViews>
    <sheetView tabSelected="1" workbookViewId="0" topLeftCell="A25">
      <selection activeCell="A51" sqref="A51:A53"/>
    </sheetView>
  </sheetViews>
  <sheetFormatPr defaultColWidth="9.00390625" defaultRowHeight="12.75"/>
  <cols>
    <col min="1" max="1" width="6.625" style="1" customWidth="1"/>
    <col min="2" max="2" width="42.00390625" style="2" customWidth="1"/>
    <col min="3" max="3" width="5.125" style="3" customWidth="1"/>
    <col min="4" max="5" width="10.00390625" style="1" customWidth="1"/>
    <col min="6" max="6" width="10.25390625" style="1" customWidth="1"/>
    <col min="7" max="7" width="10.125" style="1" customWidth="1"/>
    <col min="8" max="236" width="10.00390625" style="1" customWidth="1"/>
    <col min="237" max="16384" width="10.00390625" style="5" customWidth="1"/>
  </cols>
  <sheetData>
    <row r="1" ht="14.25" customHeight="1">
      <c r="F1" s="4" t="s">
        <v>0</v>
      </c>
    </row>
    <row r="2" spans="1:7" s="8" customFormat="1" ht="17.25" customHeight="1">
      <c r="A2" s="6" t="s">
        <v>1</v>
      </c>
      <c r="B2" s="6"/>
      <c r="C2" s="6"/>
      <c r="D2" s="7"/>
      <c r="E2" s="7"/>
      <c r="F2" s="7"/>
      <c r="G2" s="7"/>
    </row>
    <row r="3" spans="1:236" s="15" customFormat="1" ht="13.5" customHeight="1">
      <c r="A3" s="9" t="s">
        <v>2</v>
      </c>
      <c r="B3" s="10"/>
      <c r="C3" s="11"/>
      <c r="D3" s="12"/>
      <c r="E3" s="12"/>
      <c r="F3" s="13"/>
      <c r="G3" s="1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pans="1:236" s="15" customFormat="1" ht="12.75" customHeight="1" thickBot="1">
      <c r="A4" s="9"/>
      <c r="B4" s="10"/>
      <c r="C4" s="16"/>
      <c r="D4" s="12"/>
      <c r="E4" s="12"/>
      <c r="F4" s="13" t="s">
        <v>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pans="1:7" ht="36" customHeight="1">
      <c r="A5" s="17" t="s">
        <v>4</v>
      </c>
      <c r="B5" s="18" t="s">
        <v>5</v>
      </c>
      <c r="C5" s="19" t="s">
        <v>6</v>
      </c>
      <c r="D5" s="20" t="s">
        <v>7</v>
      </c>
      <c r="E5" s="20" t="s">
        <v>8</v>
      </c>
      <c r="F5" s="20" t="s">
        <v>9</v>
      </c>
      <c r="G5" s="21" t="s">
        <v>10</v>
      </c>
    </row>
    <row r="6" spans="1:7" s="26" customFormat="1" ht="12.75" customHeight="1">
      <c r="A6" s="22">
        <v>1</v>
      </c>
      <c r="B6" s="23">
        <v>2</v>
      </c>
      <c r="C6" s="24">
        <v>3</v>
      </c>
      <c r="D6" s="24">
        <v>4</v>
      </c>
      <c r="E6" s="24">
        <v>5</v>
      </c>
      <c r="F6" s="24">
        <v>6</v>
      </c>
      <c r="G6" s="25">
        <v>7</v>
      </c>
    </row>
    <row r="7" spans="1:7" s="32" customFormat="1" ht="13.5">
      <c r="A7" s="27"/>
      <c r="B7" s="28" t="s">
        <v>11</v>
      </c>
      <c r="C7" s="29"/>
      <c r="D7" s="30">
        <f>SUM(D8)</f>
        <v>25</v>
      </c>
      <c r="E7" s="30">
        <f>SUM(E8)</f>
        <v>25.8</v>
      </c>
      <c r="F7" s="30">
        <f>SUM(F8)</f>
        <v>25.7</v>
      </c>
      <c r="G7" s="31">
        <f>F7/E7*100</f>
        <v>99.6124031007752</v>
      </c>
    </row>
    <row r="8" spans="1:236" ht="25.5">
      <c r="A8" s="33">
        <v>50095</v>
      </c>
      <c r="B8" s="34" t="s">
        <v>12</v>
      </c>
      <c r="C8" s="35">
        <v>4270</v>
      </c>
      <c r="D8" s="36">
        <v>25</v>
      </c>
      <c r="E8" s="36">
        <v>25.8</v>
      </c>
      <c r="F8" s="36">
        <v>25.7</v>
      </c>
      <c r="G8" s="3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7" s="43" customFormat="1" ht="15">
      <c r="A9" s="38"/>
      <c r="B9" s="39" t="s">
        <v>13</v>
      </c>
      <c r="C9" s="40"/>
      <c r="D9" s="41">
        <f>SUM(D10:D13)</f>
        <v>2206.2</v>
      </c>
      <c r="E9" s="41">
        <f>SUM(E10:E13)</f>
        <v>2814.8999999999996</v>
      </c>
      <c r="F9" s="41">
        <f>SUM(F10:F13)</f>
        <v>2713.5999999999995</v>
      </c>
      <c r="G9" s="42">
        <f aca="true" t="shared" si="0" ref="G9:G14">F9/E9*100</f>
        <v>96.40129311876088</v>
      </c>
    </row>
    <row r="10" spans="1:7" s="26" customFormat="1" ht="14.25" customHeight="1">
      <c r="A10" s="33">
        <v>60015</v>
      </c>
      <c r="B10" s="44" t="s">
        <v>14</v>
      </c>
      <c r="C10" s="35">
        <v>4270</v>
      </c>
      <c r="D10" s="45">
        <v>650</v>
      </c>
      <c r="E10" s="45">
        <v>817.9</v>
      </c>
      <c r="F10" s="46">
        <v>817.3</v>
      </c>
      <c r="G10" s="47">
        <f t="shared" si="0"/>
        <v>99.92664139870399</v>
      </c>
    </row>
    <row r="11" spans="1:7" s="26" customFormat="1" ht="14.25" customHeight="1">
      <c r="A11" s="33">
        <v>60016</v>
      </c>
      <c r="B11" s="44" t="s">
        <v>15</v>
      </c>
      <c r="C11" s="35">
        <v>4270</v>
      </c>
      <c r="D11" s="45">
        <v>700</v>
      </c>
      <c r="E11" s="45">
        <v>600.2</v>
      </c>
      <c r="F11" s="46">
        <v>585.3</v>
      </c>
      <c r="G11" s="47">
        <f t="shared" si="0"/>
        <v>97.51749416861045</v>
      </c>
    </row>
    <row r="12" spans="1:7" s="26" customFormat="1" ht="14.25" customHeight="1">
      <c r="A12" s="33">
        <v>60017</v>
      </c>
      <c r="B12" s="44" t="s">
        <v>16</v>
      </c>
      <c r="C12" s="35">
        <v>4270</v>
      </c>
      <c r="D12" s="45">
        <v>818.2</v>
      </c>
      <c r="E12" s="45">
        <v>1373.1</v>
      </c>
      <c r="F12" s="46">
        <v>1287.3</v>
      </c>
      <c r="G12" s="47">
        <f t="shared" si="0"/>
        <v>93.75136552326852</v>
      </c>
    </row>
    <row r="13" spans="1:7" s="26" customFormat="1" ht="26.25" customHeight="1">
      <c r="A13" s="33">
        <v>60095</v>
      </c>
      <c r="B13" s="44" t="s">
        <v>17</v>
      </c>
      <c r="C13" s="35">
        <v>4270</v>
      </c>
      <c r="D13" s="45">
        <v>38</v>
      </c>
      <c r="E13" s="45">
        <v>23.7</v>
      </c>
      <c r="F13" s="46">
        <v>23.7</v>
      </c>
      <c r="G13" s="47">
        <f t="shared" si="0"/>
        <v>100</v>
      </c>
    </row>
    <row r="14" spans="1:7" s="32" customFormat="1" ht="13.5">
      <c r="A14" s="27"/>
      <c r="B14" s="28" t="s">
        <v>18</v>
      </c>
      <c r="C14" s="29"/>
      <c r="D14" s="30">
        <f>SUM(D15)</f>
        <v>0</v>
      </c>
      <c r="E14" s="30">
        <f>SUM(E15)</f>
        <v>20.2</v>
      </c>
      <c r="F14" s="30">
        <f>SUM(F15)</f>
        <v>20.1</v>
      </c>
      <c r="G14" s="31">
        <f t="shared" si="0"/>
        <v>99.50495049504951</v>
      </c>
    </row>
    <row r="15" spans="1:236" ht="18" customHeight="1">
      <c r="A15" s="33">
        <v>70095</v>
      </c>
      <c r="B15" s="34" t="s">
        <v>19</v>
      </c>
      <c r="C15" s="35">
        <v>4270</v>
      </c>
      <c r="D15" s="36"/>
      <c r="E15" s="36">
        <v>20.2</v>
      </c>
      <c r="F15" s="36">
        <v>20.1</v>
      </c>
      <c r="G15" s="3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7" s="32" customFormat="1" ht="13.5">
      <c r="A16" s="27"/>
      <c r="B16" s="28" t="s">
        <v>20</v>
      </c>
      <c r="C16" s="29"/>
      <c r="D16" s="30">
        <f>SUM(D17)</f>
        <v>0</v>
      </c>
      <c r="E16" s="30">
        <f>SUM(E17)</f>
        <v>7.6</v>
      </c>
      <c r="F16" s="30">
        <f>SUM(F17)</f>
        <v>7.6</v>
      </c>
      <c r="G16" s="31">
        <f>F16/E16*100</f>
        <v>100</v>
      </c>
    </row>
    <row r="17" spans="1:236" ht="18" customHeight="1">
      <c r="A17" s="33">
        <v>71015</v>
      </c>
      <c r="B17" s="34" t="s">
        <v>21</v>
      </c>
      <c r="C17" s="35">
        <v>4270</v>
      </c>
      <c r="D17" s="36"/>
      <c r="E17" s="36">
        <v>7.6</v>
      </c>
      <c r="F17" s="36">
        <v>7.6</v>
      </c>
      <c r="G17" s="3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0" s="32" customFormat="1" ht="13.5">
      <c r="A18" s="27"/>
      <c r="B18" s="28" t="s">
        <v>22</v>
      </c>
      <c r="C18" s="29"/>
      <c r="D18" s="30">
        <f>SUM(D19:D19)</f>
        <v>455</v>
      </c>
      <c r="E18" s="48">
        <f>SUM(E19:E19)</f>
        <v>362.3</v>
      </c>
      <c r="F18" s="48">
        <f>SUM(F19:F19)</f>
        <v>247.5</v>
      </c>
      <c r="G18" s="31">
        <f>F18/E18*100</f>
        <v>68.31355230471983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36" ht="40.5" customHeight="1">
      <c r="A19" s="33">
        <v>75023</v>
      </c>
      <c r="B19" s="34" t="s">
        <v>23</v>
      </c>
      <c r="C19" s="35">
        <v>4270</v>
      </c>
      <c r="D19" s="36">
        <v>455</v>
      </c>
      <c r="E19" s="36">
        <v>362.3</v>
      </c>
      <c r="F19" s="36">
        <v>247.5</v>
      </c>
      <c r="G19" s="4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7" s="32" customFormat="1" ht="13.5">
      <c r="A20" s="27"/>
      <c r="B20" s="28" t="s">
        <v>24</v>
      </c>
      <c r="C20" s="29"/>
      <c r="D20" s="48">
        <f>SUM(D21:D21)</f>
        <v>30</v>
      </c>
      <c r="E20" s="48">
        <f>SUM(E21:E21)</f>
        <v>127.5</v>
      </c>
      <c r="F20" s="48">
        <f>SUM(F21:F21)</f>
        <v>127.5</v>
      </c>
      <c r="G20" s="31">
        <f>F20/E20*100</f>
        <v>100</v>
      </c>
    </row>
    <row r="21" spans="1:236" ht="25.5">
      <c r="A21" s="33">
        <v>74511</v>
      </c>
      <c r="B21" s="34" t="s">
        <v>25</v>
      </c>
      <c r="C21" s="35">
        <v>4270</v>
      </c>
      <c r="D21" s="36">
        <v>30</v>
      </c>
      <c r="E21" s="36">
        <v>127.5</v>
      </c>
      <c r="F21" s="36">
        <v>127.5</v>
      </c>
      <c r="G21" s="4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7" s="32" customFormat="1" ht="13.5">
      <c r="A22" s="27"/>
      <c r="B22" s="28" t="s">
        <v>26</v>
      </c>
      <c r="C22" s="29"/>
      <c r="D22" s="48">
        <f>SUM(D23:D24)</f>
        <v>491.8</v>
      </c>
      <c r="E22" s="48">
        <f>SUM(E23:E24)</f>
        <v>775.4</v>
      </c>
      <c r="F22" s="48">
        <f>SUM(F23:F24)</f>
        <v>774.8</v>
      </c>
      <c r="G22" s="31">
        <f>F22/E22*100</f>
        <v>99.92262058292494</v>
      </c>
    </row>
    <row r="23" spans="1:7" s="50" customFormat="1" ht="13.5" customHeight="1">
      <c r="A23" s="33"/>
      <c r="B23" s="34" t="s">
        <v>27</v>
      </c>
      <c r="C23" s="35">
        <v>4270</v>
      </c>
      <c r="D23" s="36">
        <v>191.8</v>
      </c>
      <c r="E23" s="36">
        <v>350.4</v>
      </c>
      <c r="F23" s="36">
        <v>349.8</v>
      </c>
      <c r="G23" s="47">
        <f aca="true" t="shared" si="1" ref="G23:G49">F23/E23*100</f>
        <v>99.82876712328768</v>
      </c>
    </row>
    <row r="24" spans="1:7" s="55" customFormat="1" ht="13.5" customHeight="1">
      <c r="A24" s="51">
        <v>80114</v>
      </c>
      <c r="B24" s="52" t="s">
        <v>28</v>
      </c>
      <c r="C24" s="53">
        <v>4270</v>
      </c>
      <c r="D24" s="54">
        <v>300</v>
      </c>
      <c r="E24" s="54">
        <v>425</v>
      </c>
      <c r="F24" s="54">
        <v>425</v>
      </c>
      <c r="G24" s="47">
        <f t="shared" si="1"/>
        <v>100</v>
      </c>
    </row>
    <row r="25" spans="1:7" s="32" customFormat="1" ht="13.5">
      <c r="A25" s="27"/>
      <c r="B25" s="28" t="s">
        <v>29</v>
      </c>
      <c r="C25" s="29"/>
      <c r="D25" s="48">
        <f>SUM(D26)</f>
        <v>0</v>
      </c>
      <c r="E25" s="48">
        <f>SUM(E26)</f>
        <v>225</v>
      </c>
      <c r="F25" s="48">
        <f>F26</f>
        <v>225</v>
      </c>
      <c r="G25" s="31">
        <f>F25/E25*100</f>
        <v>100</v>
      </c>
    </row>
    <row r="26" spans="1:7" s="50" customFormat="1" ht="16.5" customHeight="1">
      <c r="A26" s="33">
        <v>85154</v>
      </c>
      <c r="B26" s="34" t="s">
        <v>30</v>
      </c>
      <c r="C26" s="35">
        <v>4270</v>
      </c>
      <c r="D26" s="36">
        <v>0</v>
      </c>
      <c r="E26" s="36">
        <v>225</v>
      </c>
      <c r="F26" s="36">
        <v>225</v>
      </c>
      <c r="G26" s="47"/>
    </row>
    <row r="27" spans="1:7" s="57" customFormat="1" ht="13.5">
      <c r="A27" s="27"/>
      <c r="B27" s="28" t="s">
        <v>31</v>
      </c>
      <c r="C27" s="29"/>
      <c r="D27" s="56">
        <f>SUM(D28:D32)</f>
        <v>136.5</v>
      </c>
      <c r="E27" s="56">
        <f>SUM(E28:E31)</f>
        <v>179.1</v>
      </c>
      <c r="F27" s="56">
        <f>SUM(F28:F31)</f>
        <v>177.39999999999998</v>
      </c>
      <c r="G27" s="31">
        <f>F27/E27*100</f>
        <v>99.05080960357341</v>
      </c>
    </row>
    <row r="28" spans="1:7" s="61" customFormat="1" ht="14.25" customHeight="1">
      <c r="A28" s="58">
        <v>85201</v>
      </c>
      <c r="B28" s="59" t="s">
        <v>32</v>
      </c>
      <c r="C28" s="60">
        <v>4270</v>
      </c>
      <c r="D28" s="54">
        <v>62</v>
      </c>
      <c r="E28" s="54">
        <v>105.1</v>
      </c>
      <c r="F28" s="54">
        <v>105.1</v>
      </c>
      <c r="G28" s="47">
        <f t="shared" si="1"/>
        <v>100</v>
      </c>
    </row>
    <row r="29" spans="1:7" s="61" customFormat="1" ht="14.25" customHeight="1" hidden="1">
      <c r="A29" s="33">
        <v>85203</v>
      </c>
      <c r="B29" s="34" t="s">
        <v>33</v>
      </c>
      <c r="C29" s="35">
        <v>4270</v>
      </c>
      <c r="D29" s="54"/>
      <c r="E29" s="54"/>
      <c r="F29" s="54">
        <v>0</v>
      </c>
      <c r="G29" s="47" t="e">
        <f t="shared" si="1"/>
        <v>#DIV/0!</v>
      </c>
    </row>
    <row r="30" spans="1:7" s="61" customFormat="1" ht="14.25" customHeight="1">
      <c r="A30" s="33">
        <v>85219</v>
      </c>
      <c r="B30" s="34" t="s">
        <v>34</v>
      </c>
      <c r="C30" s="35">
        <v>4270</v>
      </c>
      <c r="D30" s="54">
        <v>70</v>
      </c>
      <c r="E30" s="54">
        <v>70</v>
      </c>
      <c r="F30" s="54">
        <v>68.6</v>
      </c>
      <c r="G30" s="47">
        <f t="shared" si="1"/>
        <v>97.99999999999999</v>
      </c>
    </row>
    <row r="31" spans="1:7" s="61" customFormat="1" ht="31.5" customHeight="1">
      <c r="A31" s="33">
        <v>85220</v>
      </c>
      <c r="B31" s="34" t="s">
        <v>35</v>
      </c>
      <c r="C31" s="35">
        <v>4270</v>
      </c>
      <c r="D31" s="54">
        <v>4</v>
      </c>
      <c r="E31" s="54">
        <v>4</v>
      </c>
      <c r="F31" s="54">
        <v>3.7</v>
      </c>
      <c r="G31" s="47">
        <f t="shared" si="1"/>
        <v>92.5</v>
      </c>
    </row>
    <row r="32" spans="1:7" s="61" customFormat="1" ht="14.25" customHeight="1">
      <c r="A32" s="33">
        <v>85226</v>
      </c>
      <c r="B32" s="34" t="s">
        <v>36</v>
      </c>
      <c r="C32" s="35">
        <v>4270</v>
      </c>
      <c r="D32" s="54">
        <v>0.5</v>
      </c>
      <c r="E32" s="54"/>
      <c r="F32" s="54"/>
      <c r="G32" s="47"/>
    </row>
    <row r="33" spans="1:7" s="32" customFormat="1" ht="17.25" customHeight="1">
      <c r="A33" s="27"/>
      <c r="B33" s="28" t="s">
        <v>37</v>
      </c>
      <c r="C33" s="29"/>
      <c r="D33" s="48">
        <f>D34+D35</f>
        <v>33.5</v>
      </c>
      <c r="E33" s="48">
        <f>SUM(E34:E35)</f>
        <v>37.1</v>
      </c>
      <c r="F33" s="48">
        <f>F34+F35</f>
        <v>36.2</v>
      </c>
      <c r="G33" s="31">
        <f>F33/E33*100</f>
        <v>97.57412398921834</v>
      </c>
    </row>
    <row r="34" spans="1:7" s="62" customFormat="1" ht="13.5" customHeight="1">
      <c r="A34" s="51"/>
      <c r="B34" s="52" t="s">
        <v>38</v>
      </c>
      <c r="C34" s="53">
        <v>4270</v>
      </c>
      <c r="D34" s="54">
        <v>33.5</v>
      </c>
      <c r="E34" s="54">
        <v>37.1</v>
      </c>
      <c r="F34" s="54">
        <v>36.2</v>
      </c>
      <c r="G34" s="47"/>
    </row>
    <row r="35" spans="1:7" s="62" customFormat="1" ht="15.75" customHeight="1" hidden="1">
      <c r="A35" s="51">
        <v>85410</v>
      </c>
      <c r="B35" s="52" t="s">
        <v>39</v>
      </c>
      <c r="C35" s="53">
        <v>4270</v>
      </c>
      <c r="D35" s="54"/>
      <c r="E35" s="54"/>
      <c r="F35" s="54"/>
      <c r="G35" s="47" t="e">
        <f t="shared" si="1"/>
        <v>#DIV/0!</v>
      </c>
    </row>
    <row r="36" spans="1:7" s="32" customFormat="1" ht="13.5">
      <c r="A36" s="27"/>
      <c r="B36" s="28" t="s">
        <v>40</v>
      </c>
      <c r="C36" s="63"/>
      <c r="D36" s="48">
        <f>SUM(D38:D41)</f>
        <v>2011.9</v>
      </c>
      <c r="E36" s="48">
        <f>SUM(E37:E41)</f>
        <v>2431</v>
      </c>
      <c r="F36" s="48">
        <f>SUM(F37:F41)</f>
        <v>2347.3</v>
      </c>
      <c r="G36" s="31">
        <f>F36/E36*100</f>
        <v>96.55697243932538</v>
      </c>
    </row>
    <row r="37" spans="1:7" s="62" customFormat="1" ht="15.75" customHeight="1">
      <c r="A37" s="51">
        <v>90001</v>
      </c>
      <c r="B37" s="52" t="s">
        <v>41</v>
      </c>
      <c r="C37" s="53">
        <v>4270</v>
      </c>
      <c r="D37" s="54"/>
      <c r="E37" s="54">
        <v>53</v>
      </c>
      <c r="F37" s="54">
        <v>53</v>
      </c>
      <c r="G37" s="47">
        <f t="shared" si="1"/>
        <v>100</v>
      </c>
    </row>
    <row r="38" spans="1:7" s="62" customFormat="1" ht="15.75" customHeight="1">
      <c r="A38" s="51">
        <v>90003</v>
      </c>
      <c r="B38" s="52" t="s">
        <v>42</v>
      </c>
      <c r="C38" s="53">
        <v>4270</v>
      </c>
      <c r="D38" s="54">
        <v>150</v>
      </c>
      <c r="E38" s="54">
        <v>60.7</v>
      </c>
      <c r="F38" s="54">
        <v>60.7</v>
      </c>
      <c r="G38" s="47">
        <f t="shared" si="1"/>
        <v>100</v>
      </c>
    </row>
    <row r="39" spans="1:7" s="62" customFormat="1" ht="15.75" customHeight="1">
      <c r="A39" s="51">
        <v>90013</v>
      </c>
      <c r="B39" s="52" t="s">
        <v>43</v>
      </c>
      <c r="C39" s="53">
        <v>4270</v>
      </c>
      <c r="D39" s="54"/>
      <c r="E39" s="54">
        <v>20</v>
      </c>
      <c r="F39" s="54">
        <v>18.2</v>
      </c>
      <c r="G39" s="47">
        <f>F39/E39*100</f>
        <v>90.99999999999999</v>
      </c>
    </row>
    <row r="40" spans="1:7" s="62" customFormat="1" ht="15.75" customHeight="1">
      <c r="A40" s="51">
        <v>90015</v>
      </c>
      <c r="B40" s="52" t="s">
        <v>44</v>
      </c>
      <c r="C40" s="53">
        <v>4270</v>
      </c>
      <c r="D40" s="54">
        <v>1230</v>
      </c>
      <c r="E40" s="54">
        <v>1797</v>
      </c>
      <c r="F40" s="54">
        <v>1797</v>
      </c>
      <c r="G40" s="47">
        <f t="shared" si="1"/>
        <v>100</v>
      </c>
    </row>
    <row r="41" spans="1:7" s="62" customFormat="1" ht="15.75" customHeight="1">
      <c r="A41" s="51">
        <v>90095</v>
      </c>
      <c r="B41" s="52" t="s">
        <v>45</v>
      </c>
      <c r="C41" s="53">
        <v>4270</v>
      </c>
      <c r="D41" s="54">
        <v>631.9</v>
      </c>
      <c r="E41" s="54">
        <v>500.3</v>
      </c>
      <c r="F41" s="54">
        <v>418.4</v>
      </c>
      <c r="G41" s="47">
        <f t="shared" si="1"/>
        <v>83.62982210673596</v>
      </c>
    </row>
    <row r="42" spans="1:13" s="32" customFormat="1" ht="17.25" customHeight="1">
      <c r="A42" s="27"/>
      <c r="B42" s="28" t="s">
        <v>46</v>
      </c>
      <c r="C42" s="29"/>
      <c r="D42" s="64">
        <f>SUM(D43:D47)</f>
        <v>610</v>
      </c>
      <c r="E42" s="48">
        <f>SUM(E43:E47)</f>
        <v>609.4</v>
      </c>
      <c r="F42" s="48">
        <f>SUM(F43:F47)</f>
        <v>593.4</v>
      </c>
      <c r="G42" s="31">
        <f>F42/E42*100</f>
        <v>97.37446668854611</v>
      </c>
      <c r="H42" s="49"/>
      <c r="I42" s="49"/>
      <c r="J42" s="49"/>
      <c r="K42" s="49"/>
      <c r="L42" s="49"/>
      <c r="M42" s="49"/>
    </row>
    <row r="43" spans="1:7" s="66" customFormat="1" ht="15" customHeight="1" hidden="1">
      <c r="A43" s="33">
        <v>92109</v>
      </c>
      <c r="B43" s="34" t="s">
        <v>47</v>
      </c>
      <c r="C43" s="35">
        <v>2550</v>
      </c>
      <c r="D43" s="65"/>
      <c r="E43" s="36"/>
      <c r="F43" s="36"/>
      <c r="G43" s="47" t="e">
        <f t="shared" si="1"/>
        <v>#DIV/0!</v>
      </c>
    </row>
    <row r="44" spans="1:7" s="66" customFormat="1" ht="15" customHeight="1" hidden="1">
      <c r="A44" s="33">
        <v>92116</v>
      </c>
      <c r="B44" s="34" t="s">
        <v>48</v>
      </c>
      <c r="C44" s="35">
        <v>2550</v>
      </c>
      <c r="D44" s="65"/>
      <c r="E44" s="36"/>
      <c r="F44" s="36"/>
      <c r="G44" s="47" t="e">
        <f t="shared" si="1"/>
        <v>#DIV/0!</v>
      </c>
    </row>
    <row r="45" spans="1:7" s="66" customFormat="1" ht="14.25" customHeight="1" hidden="1">
      <c r="A45" s="33">
        <v>92118</v>
      </c>
      <c r="B45" s="34" t="s">
        <v>49</v>
      </c>
      <c r="C45" s="35">
        <v>2550</v>
      </c>
      <c r="D45" s="65"/>
      <c r="E45" s="36"/>
      <c r="F45" s="36"/>
      <c r="G45" s="47" t="e">
        <f t="shared" si="1"/>
        <v>#DIV/0!</v>
      </c>
    </row>
    <row r="46" spans="1:7" s="66" customFormat="1" ht="14.25" customHeight="1">
      <c r="A46" s="33">
        <v>92106</v>
      </c>
      <c r="B46" s="34" t="s">
        <v>50</v>
      </c>
      <c r="C46" s="35">
        <v>4270</v>
      </c>
      <c r="D46" s="65">
        <v>0</v>
      </c>
      <c r="E46" s="36">
        <v>8.4</v>
      </c>
      <c r="F46" s="36">
        <v>8.4</v>
      </c>
      <c r="G46" s="47">
        <f t="shared" si="1"/>
        <v>100</v>
      </c>
    </row>
    <row r="47" spans="1:7" s="67" customFormat="1" ht="15.75" customHeight="1" thickBot="1">
      <c r="A47" s="33">
        <v>92120</v>
      </c>
      <c r="B47" s="34" t="s">
        <v>51</v>
      </c>
      <c r="C47" s="35">
        <v>4340</v>
      </c>
      <c r="D47" s="65">
        <v>610</v>
      </c>
      <c r="E47" s="36">
        <v>601</v>
      </c>
      <c r="F47" s="36">
        <v>585</v>
      </c>
      <c r="G47" s="47">
        <f t="shared" si="1"/>
        <v>97.33777038269551</v>
      </c>
    </row>
    <row r="48" spans="1:13" s="43" customFormat="1" ht="17.25" customHeight="1" hidden="1">
      <c r="A48" s="68"/>
      <c r="B48" s="69" t="s">
        <v>52</v>
      </c>
      <c r="C48" s="70"/>
      <c r="D48" s="71">
        <f>D49</f>
        <v>0</v>
      </c>
      <c r="E48" s="72">
        <f>SUM(E49)</f>
        <v>0</v>
      </c>
      <c r="F48" s="72">
        <f>F49</f>
        <v>173.3</v>
      </c>
      <c r="G48" s="73" t="e">
        <f>F48/E48*100</f>
        <v>#DIV/0!</v>
      </c>
      <c r="H48" s="74"/>
      <c r="I48" s="74"/>
      <c r="J48" s="74"/>
      <c r="K48" s="74"/>
      <c r="L48" s="74"/>
      <c r="M48" s="74"/>
    </row>
    <row r="49" spans="1:236" ht="27.75" customHeight="1" hidden="1">
      <c r="A49" s="75">
        <v>92601</v>
      </c>
      <c r="B49" s="76" t="s">
        <v>53</v>
      </c>
      <c r="C49" s="77">
        <v>4270</v>
      </c>
      <c r="D49" s="78">
        <v>0</v>
      </c>
      <c r="E49" s="78">
        <v>0</v>
      </c>
      <c r="F49" s="78">
        <v>173.3</v>
      </c>
      <c r="G49" s="47" t="e">
        <f t="shared" si="1"/>
        <v>#DIV/0!</v>
      </c>
      <c r="H49" s="50"/>
      <c r="I49" s="50"/>
      <c r="J49" s="50"/>
      <c r="K49" s="50"/>
      <c r="L49" s="50"/>
      <c r="M49" s="5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</row>
    <row r="50" spans="1:13" s="85" customFormat="1" ht="17.25" customHeight="1" thickBot="1" thickTop="1">
      <c r="A50" s="79"/>
      <c r="B50" s="80" t="s">
        <v>54</v>
      </c>
      <c r="C50" s="81"/>
      <c r="D50" s="82">
        <f>D7+D9+D14+D18+D20+D22+D27+D33+D36+D42+D25+D16</f>
        <v>5999.9</v>
      </c>
      <c r="E50" s="82">
        <f>E7+E9+E14+E18+E20+E22+E27+E33+E36+E42+E25+E16</f>
        <v>7615.3</v>
      </c>
      <c r="F50" s="82">
        <f>F7+F9+F14+F18+F20+F22+F27+F33+F36+F42+F25+F16</f>
        <v>7296.099999999999</v>
      </c>
      <c r="G50" s="83">
        <f>F50/E50*100</f>
        <v>95.80843827557679</v>
      </c>
      <c r="H50" s="84"/>
      <c r="I50" s="84"/>
      <c r="J50" s="84"/>
      <c r="K50" s="84"/>
      <c r="L50" s="84"/>
      <c r="M50" s="84"/>
    </row>
    <row r="51" ht="16.5" thickTop="1">
      <c r="A51" s="86" t="s">
        <v>55</v>
      </c>
    </row>
    <row r="52" ht="15.75">
      <c r="A52" s="86" t="s">
        <v>56</v>
      </c>
    </row>
    <row r="53" ht="15.75">
      <c r="A53" s="86" t="s">
        <v>57</v>
      </c>
    </row>
  </sheetData>
  <printOptions horizontalCentered="1"/>
  <pageMargins left="0.24" right="0.28" top="0.54" bottom="0.17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2009-04-23T09:28:23Z</cp:lastPrinted>
  <dcterms:created xsi:type="dcterms:W3CDTF">2009-04-23T09:27:02Z</dcterms:created>
  <dcterms:modified xsi:type="dcterms:W3CDTF">2009-04-23T11:52:20Z</dcterms:modified>
  <cp:category/>
  <cp:version/>
  <cp:contentType/>
  <cp:contentStatus/>
</cp:coreProperties>
</file>