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<sst xmlns="http://schemas.openxmlformats.org/spreadsheetml/2006/main" count="55" uniqueCount="55">
  <si>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TABELA  B</t>
  </si>
  <si>
    <t>DOCHODY  Z  DOTACJI  NA  ZADANIA  ZLECONE  GMINIE  W  2008  ROKU</t>
  </si>
  <si>
    <t>w złotych</t>
  </si>
  <si>
    <t xml:space="preserve">Wykonanie
2007 </t>
  </si>
  <si>
    <t>2008 rok</t>
  </si>
  <si>
    <t>%</t>
  </si>
  <si>
    <t>Dynamika              6 : 3</t>
  </si>
  <si>
    <t>Klasy-fikacja</t>
  </si>
  <si>
    <t>TREŚĆ</t>
  </si>
  <si>
    <t xml:space="preserve">Plan pierwotny </t>
  </si>
  <si>
    <t>Plan po zmianach</t>
  </si>
  <si>
    <t xml:space="preserve">Wykonanie </t>
  </si>
  <si>
    <t>wykonania planu 
6:5</t>
  </si>
  <si>
    <t>010</t>
  </si>
  <si>
    <t>ROLNICTWO I ŁOWIECTWO</t>
  </si>
  <si>
    <t>01095</t>
  </si>
  <si>
    <t>Zwrot producentom rolnym podatku akcyzowego zawartego w cenie oleju napędowego wykorzystywanego do produkcji rolnej</t>
  </si>
  <si>
    <t>ADMINISTRACJA PUBLICZNA</t>
  </si>
  <si>
    <t>Urzędy wojewódzkie</t>
  </si>
  <si>
    <t>751</t>
  </si>
  <si>
    <t>URZĘDY NACZELNYCH ORGANÓW WŁADZY PAŃSTWOWEJ KONTROLI I OCHRONY PRAWA ORAZ SĄDOWNICTWA</t>
  </si>
  <si>
    <t>75101</t>
  </si>
  <si>
    <t>Aktualizacja spisu wyborców</t>
  </si>
  <si>
    <t>75108</t>
  </si>
  <si>
    <t>Wybory do sejmu i senatu</t>
  </si>
  <si>
    <t>754</t>
  </si>
  <si>
    <t>BEZPIECZEŃSTWO PUBLICZNE I OCHRONA PRZECIWPOŻAROWA</t>
  </si>
  <si>
    <t>75414</t>
  </si>
  <si>
    <t>Konserwacja syren alarmowych oraz utylizacja wybrakowanego sprzętu Obrony Cywilnej</t>
  </si>
  <si>
    <t>851</t>
  </si>
  <si>
    <t>OCHRONA ZDROWIA</t>
  </si>
  <si>
    <t>85195</t>
  </si>
  <si>
    <t>Wydawanie decyzji o potwierdzeniu prawa do świadczeń zdrowotnych</t>
  </si>
  <si>
    <t>POMOC SPOŁECZNA</t>
  </si>
  <si>
    <t>Ośrodki wsparcia</t>
  </si>
  <si>
    <t>85212</t>
  </si>
  <si>
    <t>Świadczenia rodzinne oraz składki na ubezpieczenia emerytalne i rentowe z ubezpieczenia społecznego</t>
  </si>
  <si>
    <t>działalność bieżąca</t>
  </si>
  <si>
    <t>remont pomieszczeń i zakup wyposażenia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</si>
  <si>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</si>
  <si>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</si>
  <si>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</si>
  <si>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ubezpieczenie zdrowotne i społeczne</t>
  </si>
  <si>
    <t>85228</t>
  </si>
  <si>
    <t>Usługi opiekuńcze i specjalistyczne usługi opiekuńcze</t>
  </si>
  <si>
    <t>85278</t>
  </si>
  <si>
    <t>Usuwanie skutków klęsk żywiołowych</t>
  </si>
  <si>
    <t xml:space="preserve">921 </t>
  </si>
  <si>
    <t>KULTURA I OCHRONA DZIEDZICTWA NARODOWEGO</t>
  </si>
  <si>
    <t>92108</t>
  </si>
  <si>
    <t>Program na rzecz społeczności romskiej</t>
  </si>
  <si>
    <t>OGÓŁEM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</si>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</sst>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1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0"/>
    </font>
    <font>
      <sz val="10"/>
      <name val="Times New Roman CE"/>
      <family val="1"/>
    </font>
    <font>
      <i/>
      <sz val="9"/>
      <name val="Times New Roman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49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vertical="center" wrapText="1"/>
    </xf>
    <xf numFmtId="164" fontId="11" fillId="0" borderId="13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vertical="center" wrapText="1"/>
    </xf>
    <xf numFmtId="164" fontId="14" fillId="0" borderId="18" xfId="0" applyNumberFormat="1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164" fontId="11" fillId="0" borderId="18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164" fontId="11" fillId="0" borderId="12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3" fontId="15" fillId="0" borderId="18" xfId="0" applyNumberFormat="1" applyFont="1" applyBorder="1" applyAlignment="1">
      <alignment vertical="center" wrapText="1"/>
    </xf>
    <xf numFmtId="164" fontId="15" fillId="0" borderId="18" xfId="0" applyNumberFormat="1" applyFont="1" applyBorder="1" applyAlignment="1">
      <alignment vertical="center" wrapText="1"/>
    </xf>
    <xf numFmtId="164" fontId="15" fillId="0" borderId="19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vertical="center" wrapText="1"/>
    </xf>
    <xf numFmtId="164" fontId="15" fillId="0" borderId="7" xfId="0" applyNumberFormat="1" applyFont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22">
      <selection activeCell="A30" sqref="A30:A32"/>
    </sheetView>
  </sheetViews>
  <sheetFormatPr defaultColWidth="9.125" defaultRowHeight="12.75"/>
  <cols>
    <col min="1" max="1" width="5.875" style="0" customWidth="1"/>
    <col min="2" max="2" width="24.00390625" style="0" customWidth="1"/>
    <col min="3" max="3" width="11.375" style="0" customWidth="1"/>
    <col min="4" max="4" width="11.125" style="0" customWidth="1"/>
    <col min="5" max="5" width="12.25390625" style="1" customWidth="1"/>
    <col min="6" max="6" width="11.25390625" style="1" customWidth="1"/>
    <col min="7" max="7" width="8.875" style="0" customWidth="1"/>
    <col min="8" max="8" width="6.75390625" style="0" customWidth="1"/>
  </cols>
  <sheetData>
    <row r="1" spans="7:8" ht="12.75">
      <c r="G1" s="2" t="s">
        <v>0</v>
      </c>
      <c r="H1" s="3"/>
    </row>
    <row r="2" spans="1:8" s="6" customFormat="1" ht="16.5" customHeight="1">
      <c r="A2" s="4" t="s">
        <v>1</v>
      </c>
      <c r="B2" s="4"/>
      <c r="C2" s="4"/>
      <c r="D2" s="4"/>
      <c r="E2" s="5"/>
      <c r="F2" s="5"/>
      <c r="G2" s="4"/>
      <c r="H2" s="4"/>
    </row>
    <row r="3" spans="1:8" s="11" customFormat="1" ht="11.25" customHeight="1" thickBot="1">
      <c r="A3" s="7"/>
      <c r="B3" s="7"/>
      <c r="C3" s="7"/>
      <c r="D3" s="7"/>
      <c r="E3" s="8"/>
      <c r="F3" s="8"/>
      <c r="G3" s="9" t="s">
        <v>2</v>
      </c>
      <c r="H3" s="10"/>
    </row>
    <row r="4" spans="1:8" ht="14.25">
      <c r="A4" s="12"/>
      <c r="B4" s="13"/>
      <c r="C4" s="14" t="s">
        <v>3</v>
      </c>
      <c r="D4" s="15" t="s">
        <v>4</v>
      </c>
      <c r="E4" s="16"/>
      <c r="F4" s="16"/>
      <c r="G4" s="17" t="s">
        <v>5</v>
      </c>
      <c r="H4" s="18" t="s">
        <v>6</v>
      </c>
    </row>
    <row r="5" spans="1:8" ht="27.75" customHeight="1">
      <c r="A5" s="19" t="s">
        <v>7</v>
      </c>
      <c r="B5" s="20" t="s">
        <v>8</v>
      </c>
      <c r="C5" s="21"/>
      <c r="D5" s="22" t="s">
        <v>9</v>
      </c>
      <c r="E5" s="23" t="s">
        <v>10</v>
      </c>
      <c r="F5" s="23" t="s">
        <v>11</v>
      </c>
      <c r="G5" s="24" t="s">
        <v>12</v>
      </c>
      <c r="H5" s="25"/>
    </row>
    <row r="6" spans="1:8" s="30" customFormat="1" ht="11.25" customHeight="1" thickBot="1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8">
        <v>6</v>
      </c>
      <c r="G6" s="27">
        <v>7</v>
      </c>
      <c r="H6" s="29">
        <v>8</v>
      </c>
    </row>
    <row r="7" spans="1:8" s="36" customFormat="1" ht="15.75" customHeight="1" thickBot="1" thickTop="1">
      <c r="A7" s="31" t="s">
        <v>13</v>
      </c>
      <c r="B7" s="32" t="s">
        <v>14</v>
      </c>
      <c r="C7" s="33">
        <f>C8</f>
        <v>7857</v>
      </c>
      <c r="D7" s="33"/>
      <c r="E7" s="33">
        <f>E8</f>
        <v>15192</v>
      </c>
      <c r="F7" s="33">
        <f>F8</f>
        <v>15192</v>
      </c>
      <c r="G7" s="34">
        <f>F7/E7*100</f>
        <v>100</v>
      </c>
      <c r="H7" s="35">
        <f aca="true" t="shared" si="0" ref="H7:H12">F7/C7*100</f>
        <v>193.35624284077892</v>
      </c>
    </row>
    <row r="8" spans="1:8" s="42" customFormat="1" ht="35.25" customHeight="1" thickBot="1" thickTop="1">
      <c r="A8" s="37" t="s">
        <v>15</v>
      </c>
      <c r="B8" s="38" t="s">
        <v>16</v>
      </c>
      <c r="C8" s="39">
        <v>7857</v>
      </c>
      <c r="D8" s="39"/>
      <c r="E8" s="39">
        <v>15192</v>
      </c>
      <c r="F8" s="39">
        <v>15192</v>
      </c>
      <c r="G8" s="40">
        <f>F8/E8*100</f>
        <v>100</v>
      </c>
      <c r="H8" s="41">
        <f t="shared" si="0"/>
        <v>193.35624284077892</v>
      </c>
    </row>
    <row r="9" spans="1:8" s="48" customFormat="1" ht="27" thickBot="1" thickTop="1">
      <c r="A9" s="43">
        <v>750</v>
      </c>
      <c r="B9" s="44" t="s">
        <v>17</v>
      </c>
      <c r="C9" s="45">
        <f>C10</f>
        <v>760496</v>
      </c>
      <c r="D9" s="45">
        <f>D10</f>
        <v>738000</v>
      </c>
      <c r="E9" s="45">
        <f>E10</f>
        <v>770400</v>
      </c>
      <c r="F9" s="45">
        <f>F10</f>
        <v>770400</v>
      </c>
      <c r="G9" s="46">
        <f aca="true" t="shared" si="1" ref="G9:G29">F9/E9*100</f>
        <v>100</v>
      </c>
      <c r="H9" s="47">
        <f t="shared" si="0"/>
        <v>101.30230796743179</v>
      </c>
    </row>
    <row r="10" spans="1:8" s="42" customFormat="1" ht="17.25" customHeight="1" thickBot="1" thickTop="1">
      <c r="A10" s="49">
        <v>75011</v>
      </c>
      <c r="B10" s="38" t="s">
        <v>18</v>
      </c>
      <c r="C10" s="39">
        <v>760496</v>
      </c>
      <c r="D10" s="39">
        <v>738000</v>
      </c>
      <c r="E10" s="39">
        <v>770400</v>
      </c>
      <c r="F10" s="39">
        <v>770400</v>
      </c>
      <c r="G10" s="40">
        <f t="shared" si="1"/>
        <v>100</v>
      </c>
      <c r="H10" s="41">
        <f t="shared" si="0"/>
        <v>101.30230796743179</v>
      </c>
    </row>
    <row r="11" spans="1:8" s="36" customFormat="1" ht="62.25" customHeight="1" thickBot="1" thickTop="1">
      <c r="A11" s="31" t="s">
        <v>19</v>
      </c>
      <c r="B11" s="50" t="s">
        <v>20</v>
      </c>
      <c r="C11" s="33">
        <f>SUM(C12:C13)</f>
        <v>139594</v>
      </c>
      <c r="D11" s="33">
        <f>D12</f>
        <v>17910</v>
      </c>
      <c r="E11" s="33">
        <f>E12</f>
        <v>15917</v>
      </c>
      <c r="F11" s="33">
        <f>F12</f>
        <v>15664</v>
      </c>
      <c r="G11" s="34">
        <f>F11/E11*100</f>
        <v>98.41050449205252</v>
      </c>
      <c r="H11" s="35">
        <f t="shared" si="0"/>
        <v>11.221112655271718</v>
      </c>
    </row>
    <row r="12" spans="1:8" s="42" customFormat="1" ht="18.75" customHeight="1" thickTop="1">
      <c r="A12" s="37" t="s">
        <v>21</v>
      </c>
      <c r="B12" s="51" t="s">
        <v>22</v>
      </c>
      <c r="C12" s="39">
        <v>17566</v>
      </c>
      <c r="D12" s="39">
        <v>17910</v>
      </c>
      <c r="E12" s="39">
        <v>15917</v>
      </c>
      <c r="F12" s="39">
        <v>15664</v>
      </c>
      <c r="G12" s="40">
        <f t="shared" si="1"/>
        <v>98.41050449205252</v>
      </c>
      <c r="H12" s="41">
        <f t="shared" si="0"/>
        <v>89.17226460207218</v>
      </c>
    </row>
    <row r="13" spans="1:8" s="30" customFormat="1" ht="18" customHeight="1" thickBot="1">
      <c r="A13" s="52" t="s">
        <v>23</v>
      </c>
      <c r="B13" s="53" t="s">
        <v>24</v>
      </c>
      <c r="C13" s="54">
        <v>122028</v>
      </c>
      <c r="D13" s="54"/>
      <c r="E13" s="54"/>
      <c r="F13" s="54"/>
      <c r="G13" s="40"/>
      <c r="H13" s="55"/>
    </row>
    <row r="14" spans="1:8" s="36" customFormat="1" ht="37.5" thickBot="1" thickTop="1">
      <c r="A14" s="31" t="s">
        <v>25</v>
      </c>
      <c r="B14" s="50" t="s">
        <v>26</v>
      </c>
      <c r="C14" s="33">
        <f>C15</f>
        <v>5000</v>
      </c>
      <c r="D14" s="33">
        <f>D15</f>
        <v>8000</v>
      </c>
      <c r="E14" s="33">
        <f>E15</f>
        <v>8000</v>
      </c>
      <c r="F14" s="33">
        <f>F15</f>
        <v>7999</v>
      </c>
      <c r="G14" s="34">
        <f t="shared" si="1"/>
        <v>99.9875</v>
      </c>
      <c r="H14" s="35">
        <f>F14/C14*100</f>
        <v>159.98000000000002</v>
      </c>
    </row>
    <row r="15" spans="1:8" s="61" customFormat="1" ht="40.5" customHeight="1" thickBot="1" thickTop="1">
      <c r="A15" s="56" t="s">
        <v>27</v>
      </c>
      <c r="B15" s="57" t="s">
        <v>28</v>
      </c>
      <c r="C15" s="58">
        <v>5000</v>
      </c>
      <c r="D15" s="58">
        <v>8000</v>
      </c>
      <c r="E15" s="58">
        <v>8000</v>
      </c>
      <c r="F15" s="58">
        <v>7999</v>
      </c>
      <c r="G15" s="59">
        <f t="shared" si="1"/>
        <v>99.9875</v>
      </c>
      <c r="H15" s="60">
        <f>F15/C15*100</f>
        <v>159.98000000000002</v>
      </c>
    </row>
    <row r="16" spans="1:8" s="48" customFormat="1" ht="15.75" customHeight="1" thickBot="1" thickTop="1">
      <c r="A16" s="62" t="s">
        <v>29</v>
      </c>
      <c r="B16" s="63" t="s">
        <v>30</v>
      </c>
      <c r="C16" s="45"/>
      <c r="D16" s="45"/>
      <c r="E16" s="45">
        <f>E17</f>
        <v>520</v>
      </c>
      <c r="F16" s="45">
        <f>F17</f>
        <v>520</v>
      </c>
      <c r="G16" s="64">
        <f t="shared" si="1"/>
        <v>100</v>
      </c>
      <c r="H16" s="47"/>
    </row>
    <row r="17" spans="1:8" s="61" customFormat="1" ht="39.75" customHeight="1" thickBot="1" thickTop="1">
      <c r="A17" s="56" t="s">
        <v>31</v>
      </c>
      <c r="B17" s="57" t="s">
        <v>32</v>
      </c>
      <c r="C17" s="58"/>
      <c r="D17" s="58"/>
      <c r="E17" s="58">
        <v>520</v>
      </c>
      <c r="F17" s="58">
        <v>520</v>
      </c>
      <c r="G17" s="59">
        <f t="shared" si="1"/>
        <v>100</v>
      </c>
      <c r="H17" s="60"/>
    </row>
    <row r="18" spans="1:8" s="36" customFormat="1" ht="17.25" customHeight="1" thickBot="1" thickTop="1">
      <c r="A18" s="65">
        <v>852</v>
      </c>
      <c r="B18" s="32" t="s">
        <v>33</v>
      </c>
      <c r="C18" s="33">
        <f>C19+C20+C23+C24+C25+C26</f>
        <v>20114569</v>
      </c>
      <c r="D18" s="33">
        <f>D19+D20+D23+D24+D25</f>
        <v>19993000</v>
      </c>
      <c r="E18" s="33">
        <f>E19+E20+E23+E24+E25</f>
        <v>22489168</v>
      </c>
      <c r="F18" s="33">
        <f>F19+F20+F23+F24+F25</f>
        <v>19803718</v>
      </c>
      <c r="G18" s="34">
        <f t="shared" si="1"/>
        <v>88.05891796441736</v>
      </c>
      <c r="H18" s="35">
        <f>F18/C18*100</f>
        <v>98.45459775946479</v>
      </c>
    </row>
    <row r="19" spans="1:8" s="71" customFormat="1" ht="15" customHeight="1" thickTop="1">
      <c r="A19" s="66">
        <v>85203</v>
      </c>
      <c r="B19" s="67" t="s">
        <v>34</v>
      </c>
      <c r="C19" s="68">
        <v>567183</v>
      </c>
      <c r="D19" s="68">
        <v>637000</v>
      </c>
      <c r="E19" s="68">
        <v>727930</v>
      </c>
      <c r="F19" s="68">
        <v>722617</v>
      </c>
      <c r="G19" s="69">
        <f t="shared" si="1"/>
        <v>99.2701221271276</v>
      </c>
      <c r="H19" s="70">
        <f>F19/C19*100</f>
        <v>127.40455902239664</v>
      </c>
    </row>
    <row r="20" spans="1:8" s="71" customFormat="1" ht="48">
      <c r="A20" s="52" t="s">
        <v>35</v>
      </c>
      <c r="B20" s="53" t="s">
        <v>36</v>
      </c>
      <c r="C20" s="54">
        <v>17563201</v>
      </c>
      <c r="D20" s="54">
        <f>D21</f>
        <v>17356000</v>
      </c>
      <c r="E20" s="54">
        <f>E21+E22</f>
        <v>19777000</v>
      </c>
      <c r="F20" s="54">
        <f>F21+F22</f>
        <v>17150680</v>
      </c>
      <c r="G20" s="72">
        <f t="shared" si="1"/>
        <v>86.72033169843758</v>
      </c>
      <c r="H20" s="70">
        <f>F20/C20*100</f>
        <v>97.65121972925095</v>
      </c>
    </row>
    <row r="21" spans="1:8" s="71" customFormat="1" ht="12">
      <c r="A21" s="73"/>
      <c r="B21" s="74" t="s">
        <v>37</v>
      </c>
      <c r="C21" s="75">
        <v>17563201</v>
      </c>
      <c r="D21" s="75">
        <v>17356000</v>
      </c>
      <c r="E21" s="75">
        <v>19315000</v>
      </c>
      <c r="F21" s="75">
        <v>16725506</v>
      </c>
      <c r="G21" s="76">
        <f t="shared" si="1"/>
        <v>86.59335231685219</v>
      </c>
      <c r="H21" s="77">
        <f>F21/C21*100</f>
        <v>95.2303967824544</v>
      </c>
    </row>
    <row r="22" spans="1:8" s="71" customFormat="1" ht="24">
      <c r="A22" s="37"/>
      <c r="B22" s="78" t="s">
        <v>38</v>
      </c>
      <c r="C22" s="79"/>
      <c r="D22" s="79"/>
      <c r="E22" s="79">
        <v>462000</v>
      </c>
      <c r="F22" s="79">
        <v>425174</v>
      </c>
      <c r="G22" s="80">
        <f t="shared" si="1"/>
        <v>92.02900432900432</v>
      </c>
      <c r="H22" s="81"/>
    </row>
    <row r="23" spans="1:8" s="42" customFormat="1" ht="48">
      <c r="A23" s="82" t="s">
        <v>39</v>
      </c>
      <c r="B23" s="83" t="s">
        <v>40</v>
      </c>
      <c r="C23" s="84">
        <v>181695</v>
      </c>
      <c r="D23" s="84">
        <v>186000</v>
      </c>
      <c r="E23" s="84">
        <v>177804</v>
      </c>
      <c r="F23" s="84">
        <v>172782</v>
      </c>
      <c r="G23" s="85">
        <f t="shared" si="1"/>
        <v>97.17554160761289</v>
      </c>
      <c r="H23" s="86">
        <f>F23/C23*100</f>
        <v>95.09452654173202</v>
      </c>
    </row>
    <row r="24" spans="1:8" s="42" customFormat="1" ht="36">
      <c r="A24" s="82" t="s">
        <v>41</v>
      </c>
      <c r="B24" s="83" t="s">
        <v>42</v>
      </c>
      <c r="C24" s="84">
        <v>1669243</v>
      </c>
      <c r="D24" s="84">
        <v>1669000</v>
      </c>
      <c r="E24" s="84">
        <v>1661434</v>
      </c>
      <c r="F24" s="84">
        <v>1626706</v>
      </c>
      <c r="G24" s="85">
        <f t="shared" si="1"/>
        <v>97.90975747456714</v>
      </c>
      <c r="H24" s="86">
        <f>F24/C24*100</f>
        <v>97.45171913256489</v>
      </c>
    </row>
    <row r="25" spans="1:8" s="42" customFormat="1" ht="30" customHeight="1">
      <c r="A25" s="82" t="s">
        <v>43</v>
      </c>
      <c r="B25" s="83" t="s">
        <v>44</v>
      </c>
      <c r="C25" s="84">
        <v>131247</v>
      </c>
      <c r="D25" s="84">
        <v>145000</v>
      </c>
      <c r="E25" s="84">
        <v>145000</v>
      </c>
      <c r="F25" s="84">
        <v>130933</v>
      </c>
      <c r="G25" s="85">
        <f t="shared" si="1"/>
        <v>90.29862068965517</v>
      </c>
      <c r="H25" s="86">
        <f>F25/C25*100</f>
        <v>99.7607564363376</v>
      </c>
    </row>
    <row r="26" spans="1:8" s="30" customFormat="1" ht="24.75" thickBot="1">
      <c r="A26" s="73" t="s">
        <v>45</v>
      </c>
      <c r="B26" s="57" t="s">
        <v>46</v>
      </c>
      <c r="C26" s="68">
        <v>2000</v>
      </c>
      <c r="D26" s="68"/>
      <c r="E26" s="68"/>
      <c r="F26" s="68"/>
      <c r="G26" s="69"/>
      <c r="H26" s="70"/>
    </row>
    <row r="27" spans="1:8" s="36" customFormat="1" ht="37.5" customHeight="1" thickBot="1" thickTop="1">
      <c r="A27" s="31" t="s">
        <v>47</v>
      </c>
      <c r="B27" s="50" t="s">
        <v>48</v>
      </c>
      <c r="C27" s="33">
        <f>C28</f>
        <v>5000</v>
      </c>
      <c r="D27" s="33"/>
      <c r="E27" s="33"/>
      <c r="F27" s="33"/>
      <c r="G27" s="34"/>
      <c r="H27" s="35"/>
    </row>
    <row r="28" spans="1:8" s="42" customFormat="1" ht="24.75" customHeight="1" thickBot="1" thickTop="1">
      <c r="A28" s="73" t="s">
        <v>49</v>
      </c>
      <c r="B28" s="57" t="s">
        <v>50</v>
      </c>
      <c r="C28" s="68">
        <v>5000</v>
      </c>
      <c r="D28" s="68"/>
      <c r="E28" s="68"/>
      <c r="F28" s="68"/>
      <c r="G28" s="40"/>
      <c r="H28" s="41"/>
    </row>
    <row r="29" spans="1:8" s="92" customFormat="1" ht="19.5" customHeight="1" thickBot="1" thickTop="1">
      <c r="A29" s="87"/>
      <c r="B29" s="88" t="s">
        <v>51</v>
      </c>
      <c r="C29" s="89">
        <f>C7+C9+C11+C14+C16+C18+C27</f>
        <v>21032516</v>
      </c>
      <c r="D29" s="89">
        <f>D7+D9+D11+D14+D16+D18+D27</f>
        <v>20756910</v>
      </c>
      <c r="E29" s="89">
        <f>E7+E9+E11+E14+E16+E18+E27</f>
        <v>23299197</v>
      </c>
      <c r="F29" s="89">
        <f>F7+F9+F11+F14+F16+F18+F27</f>
        <v>20613493</v>
      </c>
      <c r="G29" s="90">
        <f t="shared" si="1"/>
        <v>88.47297612874813</v>
      </c>
      <c r="H29" s="91">
        <f>F29/C29*100</f>
        <v>98.00773716278167</v>
      </c>
    </row>
    <row r="30" spans="1:5" ht="15.75">
      <c r="A30" s="94" t="s">
        <v>52</v>
      </c>
      <c r="E30" s="93"/>
    </row>
    <row r="31" ht="15.75">
      <c r="A31" s="94" t="s">
        <v>53</v>
      </c>
    </row>
    <row r="32" ht="15.75">
      <c r="A32" s="94" t="s">
        <v>54</v>
      </c>
    </row>
  </sheetData>
  <mergeCells count="4">
    <mergeCell ref="G1:H1"/>
    <mergeCell ref="G3:H3"/>
    <mergeCell ref="C4:C5"/>
    <mergeCell ref="H4:H5"/>
  </mergeCells>
  <printOptions horizontalCentered="1"/>
  <pageMargins left="0.2362204724409449" right="0.2755905511811024" top="0.3937007874015748" bottom="0.17" header="0.5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2009-04-21T09:08:48Z</cp:lastPrinted>
  <dcterms:created xsi:type="dcterms:W3CDTF">2009-04-21T09:07:15Z</dcterms:created>
  <dcterms:modified xsi:type="dcterms:W3CDTF">2009-04-21T13:23:30Z</dcterms:modified>
  <cp:category/>
  <cp:version/>
  <cp:contentType/>
  <cp:contentStatus/>
</cp:coreProperties>
</file>