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  <sheet name="nr 2" sheetId="2" r:id="rId2"/>
    <sheet name="nr 3" sheetId="3" r:id="rId3"/>
  </sheets>
  <definedNames>
    <definedName name="_xlnm.Print_Titles" localSheetId="0">'nr 1'!$8:$10</definedName>
    <definedName name="_xlnm.Print_Titles" localSheetId="1">'nr 2'!$8:$10</definedName>
    <definedName name="_xlnm.Print_Titles" localSheetId="2">'nr 3'!$8:$10</definedName>
  </definedNames>
  <calcPr fullCalcOnLoad="1"/>
</workbook>
</file>

<file path=xl/sharedStrings.xml><?xml version="1.0" encoding="utf-8"?>
<sst xmlns="http://schemas.openxmlformats.org/spreadsheetml/2006/main" count="219" uniqueCount="120">
  <si>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</si>
  <si>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</si>
  <si>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</si>
  <si>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</si>
  <si>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</si>
  <si>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</si>
  <si>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</si>
  <si>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</si>
  <si>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</si>
  <si>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</si>
  <si>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</si>
  <si>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</si>
  <si>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</si>
  <si>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</si>
  <si>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</si>
  <si>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Pozostała działalność</t>
  </si>
  <si>
    <t>Zakup materiałów i wyposażenia</t>
  </si>
  <si>
    <t>Różne opłaty i składki</t>
  </si>
  <si>
    <t>Składki na ubezpieczenia społeczne</t>
  </si>
  <si>
    <t>Wynagrodzenia bezosobowe</t>
  </si>
  <si>
    <t>OGÓŁEM</t>
  </si>
  <si>
    <t>per saldo</t>
  </si>
  <si>
    <t>Załącznik nr 1 do Zarządzenia</t>
  </si>
  <si>
    <t>Zakup usług remontowych</t>
  </si>
  <si>
    <t>Załącznik nr 3 do Zarządzenia</t>
  </si>
  <si>
    <t>Zakup energii</t>
  </si>
  <si>
    <t>Szkoły podstawowe</t>
  </si>
  <si>
    <t>4300</t>
  </si>
  <si>
    <t>Zakup usług dostępu do sieci Internet</t>
  </si>
  <si>
    <t>DZIAŁALNOŚĆ USŁUGOWA</t>
  </si>
  <si>
    <t>Nadzór budowlany</t>
  </si>
  <si>
    <t>A</t>
  </si>
  <si>
    <t>BZK</t>
  </si>
  <si>
    <t>4430</t>
  </si>
  <si>
    <t xml:space="preserve">Wydatki inwestycyjne jednostek budżetowych </t>
  </si>
  <si>
    <t>Składki na Fundusz Pracy</t>
  </si>
  <si>
    <t>Zakup usług obejmujących wykonanie ekspertyz, analiz i opinii</t>
  </si>
  <si>
    <t>GOSPODARKA MIESZKANIOWA</t>
  </si>
  <si>
    <t>Gospodarka gruntami i nieruchomościami</t>
  </si>
  <si>
    <t>N</t>
  </si>
  <si>
    <t>Urzędy gmin</t>
  </si>
  <si>
    <t>GOSPODARKA KOMUNALNA I OCHRONA ŚRODOWISKA</t>
  </si>
  <si>
    <t>GKO</t>
  </si>
  <si>
    <t>Utrzymanie zieleni w miastach i gminach</t>
  </si>
  <si>
    <t>Plany zagospodarowania przestrzennego</t>
  </si>
  <si>
    <t>RO "im.M.Wańkowicza"</t>
  </si>
  <si>
    <t>Wydatki na zakupy inwestycyjne jednostek budżetowych</t>
  </si>
  <si>
    <t>TRANSPORT I ŁĄCZNOŚĆ</t>
  </si>
  <si>
    <t>Infrastruktura telekomunikacyjna</t>
  </si>
  <si>
    <t xml:space="preserve">Wydatki  inwestycyjne jednostek budżetowych </t>
  </si>
  <si>
    <t>"Inteligentny Koszalin - rozbudowa infrastruktury społeczeństwa informacyjnego e-Koszalin - system monitoringu wizyjnego "</t>
  </si>
  <si>
    <t>Inf</t>
  </si>
  <si>
    <t>Promocja jednostek samorządu terytorialnego</t>
  </si>
  <si>
    <t>PI</t>
  </si>
  <si>
    <t>Zakup usług pozostałych (ZDM)</t>
  </si>
  <si>
    <t>Drogi publiczne gminne</t>
  </si>
  <si>
    <t>Wydatki inwestycyjne jednostek budżetowych</t>
  </si>
  <si>
    <t>"Ulica Rzeczna"</t>
  </si>
  <si>
    <t>"Os. Unii Europejskiej -drogi" ul. Francuska</t>
  </si>
  <si>
    <t>"Modernizacja rejonu ulic Tytusa Chałubińskiego - Leśna - Promykowa"</t>
  </si>
  <si>
    <t>921</t>
  </si>
  <si>
    <t>KULTURA I OCHRONA DZIEDZICTWA NARODOWEGO</t>
  </si>
  <si>
    <t>92106</t>
  </si>
  <si>
    <t>Teatry</t>
  </si>
  <si>
    <t>92108</t>
  </si>
  <si>
    <t>Filharmonie, orkiestry, chóry i kapele</t>
  </si>
  <si>
    <r>
      <t>Wydatki inwestycyjne jednostek budżetowych</t>
    </r>
    <r>
      <rPr>
        <i/>
        <sz val="11"/>
        <rFont val="Calibri"/>
        <family val="2"/>
      </rPr>
      <t xml:space="preserve"> "Modernizacja Bałtyckiego Teatru Dramatycznego"</t>
    </r>
  </si>
  <si>
    <r>
      <t xml:space="preserve">Wydatki inwestycyjne jednostek budżetowych </t>
    </r>
    <r>
      <rPr>
        <i/>
        <sz val="11"/>
        <rFont val="Calibri"/>
        <family val="2"/>
      </rPr>
      <t>"Filharmonia - hala koncertowa"</t>
    </r>
  </si>
  <si>
    <t>DOCHODY</t>
  </si>
  <si>
    <t>Szkoła Podstawowa nr 17</t>
  </si>
  <si>
    <t>Szkoła Podstawowa nr 18</t>
  </si>
  <si>
    <t>Szkoła Podstawowa nr 4</t>
  </si>
  <si>
    <t>Szkoła Podstawowa nr 13</t>
  </si>
  <si>
    <t>Szkoła Podstawowa nr 7</t>
  </si>
  <si>
    <t>Szkoła Podstawowa nr 6</t>
  </si>
  <si>
    <t>Pozostałe odsetki</t>
  </si>
  <si>
    <t xml:space="preserve">Rezerwy ogólne i celowe </t>
  </si>
  <si>
    <t>KULTURA FIZYCZNA</t>
  </si>
  <si>
    <t>Obiekty sportowe</t>
  </si>
  <si>
    <t xml:space="preserve">Opłaty za administrowanie i czynsze za budynki, lokale i pomieszczenia garażowe </t>
  </si>
  <si>
    <t>Kary i odszkodowania wypłacane na rzecz osób prawnych i innych jednostek organizacyjnych</t>
  </si>
  <si>
    <t>Koszty postępowania sądowego i prokuratorskiego</t>
  </si>
  <si>
    <t>RÓŻNE ROZLICZENIA</t>
  </si>
  <si>
    <t>Zespół  Szkół nr 11</t>
  </si>
  <si>
    <t>Wpływy i wydatki związane z gromadzeniem środków z opłat i kar za korzystanie ze środowiska</t>
  </si>
  <si>
    <t>INW</t>
  </si>
  <si>
    <t>RWZ</t>
  </si>
  <si>
    <t>Przedszkola</t>
  </si>
  <si>
    <t>Zakup pomocy naukowych, dydaktycznych i książek</t>
  </si>
  <si>
    <t>OCHRONA ZDROWIA</t>
  </si>
  <si>
    <t>Przeciwdziałanie alkoholizmowi</t>
  </si>
  <si>
    <t>Wydatki inwestycyjne jednostek budżetowych (Radosna Szkoła)</t>
  </si>
  <si>
    <t>Szkolenia pracowników niebedących członkami korpusu służby cywilnej</t>
  </si>
  <si>
    <t>Dokształcanie i doskonalenie nauczycieli</t>
  </si>
  <si>
    <t>Odpisy na ZFŚS</t>
  </si>
  <si>
    <t>Drogi publiczne w miastach na prawach powiatu</t>
  </si>
  <si>
    <r>
      <t>Wydatki inwestycyjne jednostek budżetowych</t>
    </r>
    <r>
      <rPr>
        <i/>
        <sz val="11"/>
        <rFont val="Calibri"/>
        <family val="2"/>
      </rPr>
      <t xml:space="preserve"> "Przebudowa ul. Paproci i ul. Wrzosów"</t>
    </r>
  </si>
  <si>
    <t xml:space="preserve">Zakup usług pozostałych </t>
  </si>
  <si>
    <t>"Przeciwdziałanie wykluczeniu cyfrowemu mieszkańców Koszalina"</t>
  </si>
  <si>
    <t>"Budowa Inteligentnego Systemu Transportowego"</t>
  </si>
  <si>
    <r>
      <t xml:space="preserve">Rezerwy na inwestycje i zakupy inwestycyjne </t>
    </r>
    <r>
      <rPr>
        <i/>
        <sz val="11"/>
        <rFont val="Calibri"/>
        <family val="2"/>
      </rPr>
      <t>(inwestycje zakończone)</t>
    </r>
  </si>
  <si>
    <r>
      <t>Wydatki inwestycyjne jednostek budżetowych -</t>
    </r>
    <r>
      <rPr>
        <i/>
        <sz val="11"/>
        <rFont val="Calibri"/>
        <family val="2"/>
      </rPr>
      <t xml:space="preserve"> Dokumentacje pod przyszłe inwestycje</t>
    </r>
  </si>
  <si>
    <t>Drogi wewnetrzne</t>
  </si>
  <si>
    <t>Uczenie się przez całe życie - Leonardo da Vinci: “Poznajemy nowe technologie budowlane i korzystamy z doświadczeń Unii Europejskiej”</t>
  </si>
  <si>
    <t>Zakup pomocy naukowych dydaktycznych i książek</t>
  </si>
  <si>
    <t>Dotacje celowe otrzymane z budżetu państwa na realizację inwestycji i zakupów inwestycyjnych własnych gmin</t>
  </si>
  <si>
    <t>Dotacje celowe otrzymane z budżetu państwa na zadania bieżące z zakresu  administracji rządowej oraz inne zadania zlecone ustawami realizowane przez powiat</t>
  </si>
  <si>
    <t>Dotacje celowe otrzymane z budżetu państwa na inwestycje i zakupy inwestycyjne z  zakresu  administracji rządowej oraz inne zadania zlecone ustawami realizowane przez powiat</t>
  </si>
  <si>
    <t>Programy polityki zdrowotnej</t>
  </si>
  <si>
    <t>ZMIANY  PLANU  DOCHODÓW I WYDATKÓW  NA  ZADANIA  WŁASNE  POWIATU  
W  2011  ROKU</t>
  </si>
  <si>
    <t>ZMIANY  PLANU  DOCHODÓW  I  WYDATKÓW   NA  ZADANIA  WŁASNE   GMINY  
W  2011  ROKU</t>
  </si>
  <si>
    <r>
      <t xml:space="preserve">Wydatki inwestycyjne jednostek budżetowych              </t>
    </r>
    <r>
      <rPr>
        <i/>
        <sz val="11"/>
        <rFont val="Calibri"/>
        <family val="2"/>
      </rPr>
      <t xml:space="preserve"> "Ciąg pieszo jezdny ul. Akademicka -Krzyżanowskiego"</t>
    </r>
  </si>
  <si>
    <r>
      <t xml:space="preserve">Wydatki inwestycyjne jednostek budżetowych                    </t>
    </r>
    <r>
      <rPr>
        <i/>
        <sz val="11"/>
        <rFont val="Calibri"/>
        <family val="2"/>
      </rPr>
      <t xml:space="preserve">  (Radosna Szkoła)</t>
    </r>
  </si>
  <si>
    <t>KS</t>
  </si>
  <si>
    <t>PU/E</t>
  </si>
  <si>
    <t>Wydatki inwestycyjne jednostek budżetowych (ZDM)</t>
  </si>
  <si>
    <t xml:space="preserve">Dotacje celowe otrzymane z budżetu państwa na realizację inwestycji i zakupów inwestycyjnych własnych powiatu </t>
  </si>
  <si>
    <t>ZMIANY  PLANU  DOCHODÓW  I  WYDATKÓW  NA  ZADANIA  ZLECONE  
POWIATOWI  Z  ZAKRESU  ADMINISTRACJI  RZĄDOWEJ                                                                                                     W  2011  ROKU</t>
  </si>
  <si>
    <t>Nr  54 / 236 / 11</t>
  </si>
  <si>
    <t xml:space="preserve">z dnia  29 kwietnia 2011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</si>
</sst>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8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Border="1" applyAlignment="1">
      <alignment horizontal="right" vertical="center"/>
    </xf>
    <xf numFmtId="164" fontId="3" fillId="0" borderId="13" xfId="18" applyNumberFormat="1" applyFont="1" applyFill="1" applyBorder="1" applyAlignment="1" applyProtection="1">
      <alignment vertical="center" wrapText="1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29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vertical="center" wrapText="1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Continuous" vertical="center" wrapText="1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29" xfId="18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 wrapText="1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5" fillId="0" borderId="42" xfId="0" applyFont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44" xfId="0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>
      <alignment horizontal="right" vertical="center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5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48" xfId="0" applyNumberFormat="1" applyFont="1" applyFill="1" applyBorder="1" applyAlignment="1" applyProtection="1">
      <alignment horizontal="right" vertical="center"/>
      <protection locked="0"/>
    </xf>
    <xf numFmtId="0" fontId="1" fillId="0" borderId="49" xfId="0" applyNumberFormat="1" applyFont="1" applyFill="1" applyBorder="1" applyAlignment="1" applyProtection="1">
      <alignment horizontal="center" vertical="center"/>
      <protection locked="0"/>
    </xf>
    <xf numFmtId="3" fontId="1" fillId="0" borderId="50" xfId="0" applyNumberFormat="1" applyFont="1" applyBorder="1" applyAlignment="1">
      <alignment horizontal="left" vertical="center" wrapText="1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51" xfId="0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38" xfId="0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54" xfId="0" applyNumberFormat="1" applyFont="1" applyFill="1" applyBorder="1" applyAlignment="1" applyProtection="1">
      <alignment horizontal="right" vertical="center"/>
      <protection locked="0"/>
    </xf>
    <xf numFmtId="164" fontId="3" fillId="0" borderId="25" xfId="18" applyNumberFormat="1" applyFont="1" applyFill="1" applyBorder="1" applyAlignment="1" applyProtection="1">
      <alignment vertical="center" wrapText="1"/>
      <protection locked="0"/>
    </xf>
    <xf numFmtId="164" fontId="3" fillId="0" borderId="18" xfId="18" applyNumberFormat="1" applyFont="1" applyFill="1" applyBorder="1" applyAlignment="1" applyProtection="1">
      <alignment vertical="center" wrapText="1"/>
      <protection locked="0"/>
    </xf>
    <xf numFmtId="0" fontId="1" fillId="0" borderId="52" xfId="0" applyNumberFormat="1" applyFont="1" applyFill="1" applyBorder="1" applyAlignment="1" applyProtection="1">
      <alignment vertical="center" wrapText="1"/>
      <protection locked="0"/>
    </xf>
    <xf numFmtId="0" fontId="5" fillId="0" borderId="55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6" fillId="0" borderId="37" xfId="0" applyNumberFormat="1" applyFont="1" applyBorder="1" applyAlignment="1">
      <alignment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>
      <alignment horizontal="left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5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3" fontId="1" fillId="0" borderId="44" xfId="0" applyNumberFormat="1" applyFont="1" applyFill="1" applyBorder="1" applyAlignment="1" applyProtection="1">
      <alignment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164" fontId="3" fillId="0" borderId="28" xfId="18" applyNumberFormat="1" applyFont="1" applyFill="1" applyBorder="1" applyAlignment="1" applyProtection="1">
      <alignment vertical="center" wrapText="1"/>
      <protection locked="0"/>
    </xf>
    <xf numFmtId="3" fontId="10" fillId="0" borderId="44" xfId="0" applyNumberFormat="1" applyFont="1" applyFill="1" applyBorder="1" applyAlignment="1" applyProtection="1">
      <alignment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58" xfId="18" applyNumberFormat="1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vertical="center" wrapText="1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NumberFormat="1" applyFont="1" applyFill="1" applyBorder="1" applyAlignment="1" applyProtection="1">
      <alignment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60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51" xfId="18" applyNumberFormat="1" applyFont="1" applyFill="1" applyBorder="1" applyAlignment="1" applyProtection="1">
      <alignment vertical="center" wrapText="1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49" fontId="3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0" xfId="18" applyNumberFormat="1" applyFont="1" applyFill="1" applyBorder="1" applyAlignment="1" applyProtection="1">
      <alignment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Border="1" applyAlignment="1">
      <alignment/>
    </xf>
    <xf numFmtId="0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66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9" fillId="0" borderId="36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0" fontId="6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Border="1" applyAlignment="1">
      <alignment vertical="center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>
      <alignment horizontal="right" vertical="center"/>
    </xf>
    <xf numFmtId="166" fontId="12" fillId="0" borderId="2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>
      <alignment horizontal="center" vertical="center" wrapText="1"/>
    </xf>
    <xf numFmtId="0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8515625" style="1" customWidth="1"/>
    <col min="2" max="2" width="48.421875" style="1" customWidth="1"/>
    <col min="3" max="3" width="5.421875" style="35" customWidth="1"/>
    <col min="4" max="4" width="12.28125" style="35" customWidth="1"/>
    <col min="5" max="5" width="13.57421875" style="1" customWidth="1"/>
    <col min="6" max="6" width="14.00390625" style="34" customWidth="1"/>
    <col min="7" max="16384" width="10.00390625" style="1" customWidth="1"/>
  </cols>
  <sheetData>
    <row r="1" ht="15">
      <c r="E1" s="4" t="s">
        <v>22</v>
      </c>
    </row>
    <row r="2" spans="1:5" ht="15">
      <c r="A2" s="5"/>
      <c r="B2" s="6"/>
      <c r="C2" s="36"/>
      <c r="D2" s="36"/>
      <c r="E2" s="8" t="s">
        <v>118</v>
      </c>
    </row>
    <row r="3" spans="1:5" ht="15">
      <c r="A3" s="5"/>
      <c r="B3" s="6"/>
      <c r="C3" s="36"/>
      <c r="D3" s="36"/>
      <c r="E3" s="9" t="s">
        <v>1</v>
      </c>
    </row>
    <row r="4" spans="1:5" ht="15">
      <c r="A4" s="5"/>
      <c r="B4" s="6"/>
      <c r="C4" s="36"/>
      <c r="D4" s="36"/>
      <c r="E4" s="9" t="s">
        <v>119</v>
      </c>
    </row>
    <row r="5" spans="1:5" ht="15">
      <c r="A5" s="5"/>
      <c r="B5" s="6"/>
      <c r="C5" s="36"/>
      <c r="D5" s="36"/>
      <c r="E5" s="7"/>
    </row>
    <row r="6" spans="1:6" s="41" customFormat="1" ht="37.5">
      <c r="A6" s="10" t="s">
        <v>110</v>
      </c>
      <c r="B6" s="37"/>
      <c r="C6" s="38"/>
      <c r="D6" s="38"/>
      <c r="E6" s="39"/>
      <c r="F6" s="40"/>
    </row>
    <row r="7" spans="1:6" s="3" customFormat="1" ht="15.75" thickBot="1">
      <c r="A7" s="13"/>
      <c r="B7" s="11"/>
      <c r="C7" s="42"/>
      <c r="D7" s="42"/>
      <c r="F7" s="43" t="s">
        <v>2</v>
      </c>
    </row>
    <row r="8" spans="1:6" s="16" customFormat="1" ht="22.5">
      <c r="A8" s="44" t="s">
        <v>3</v>
      </c>
      <c r="B8" s="137" t="s">
        <v>4</v>
      </c>
      <c r="C8" s="140" t="s">
        <v>5</v>
      </c>
      <c r="D8" s="250" t="s">
        <v>68</v>
      </c>
      <c r="E8" s="228" t="s">
        <v>6</v>
      </c>
      <c r="F8" s="139"/>
    </row>
    <row r="9" spans="1:6" s="16" customFormat="1" ht="15">
      <c r="A9" s="46" t="s">
        <v>7</v>
      </c>
      <c r="C9" s="141" t="s">
        <v>8</v>
      </c>
      <c r="D9" s="251" t="s">
        <v>10</v>
      </c>
      <c r="E9" s="95" t="s">
        <v>9</v>
      </c>
      <c r="F9" s="17" t="s">
        <v>10</v>
      </c>
    </row>
    <row r="10" spans="1:6" s="21" customFormat="1" ht="12" thickBot="1">
      <c r="A10" s="73">
        <v>1</v>
      </c>
      <c r="B10" s="138">
        <v>2</v>
      </c>
      <c r="C10" s="74">
        <v>3</v>
      </c>
      <c r="D10" s="252">
        <v>4</v>
      </c>
      <c r="E10" s="229">
        <v>5</v>
      </c>
      <c r="F10" s="173">
        <v>6</v>
      </c>
    </row>
    <row r="11" spans="1:8" s="24" customFormat="1" ht="16.5" thickBot="1" thickTop="1">
      <c r="A11" s="22">
        <v>600</v>
      </c>
      <c r="B11" s="99" t="s">
        <v>47</v>
      </c>
      <c r="C11" s="103"/>
      <c r="D11" s="253"/>
      <c r="E11" s="230">
        <f>E20+E12</f>
        <v>2866200</v>
      </c>
      <c r="F11" s="23">
        <f>F20+F12+F18</f>
        <v>2866200</v>
      </c>
      <c r="G11" s="86"/>
      <c r="H11" s="86"/>
    </row>
    <row r="12" spans="1:8" s="24" customFormat="1" ht="19.5" customHeight="1" thickTop="1">
      <c r="A12" s="114">
        <v>60016</v>
      </c>
      <c r="B12" s="125" t="s">
        <v>55</v>
      </c>
      <c r="C12" s="176"/>
      <c r="D12" s="254"/>
      <c r="E12" s="231">
        <f>E13+E17</f>
        <v>66200</v>
      </c>
      <c r="F12" s="177">
        <f>F13+F17</f>
        <v>49600</v>
      </c>
      <c r="G12" s="86"/>
      <c r="H12" s="86"/>
    </row>
    <row r="13" spans="1:8" s="24" customFormat="1" ht="15">
      <c r="A13" s="27">
        <v>6050</v>
      </c>
      <c r="B13" s="100" t="s">
        <v>56</v>
      </c>
      <c r="C13" s="87" t="s">
        <v>85</v>
      </c>
      <c r="D13" s="255"/>
      <c r="E13" s="93">
        <f>SUM(E14:E16)</f>
        <v>49600</v>
      </c>
      <c r="F13" s="150">
        <f>SUM(F14:F16)</f>
        <v>49600</v>
      </c>
      <c r="G13" s="86"/>
      <c r="H13" s="86"/>
    </row>
    <row r="14" spans="1:8" s="285" customFormat="1" ht="15">
      <c r="A14" s="280"/>
      <c r="B14" s="281" t="s">
        <v>57</v>
      </c>
      <c r="C14" s="286"/>
      <c r="D14" s="287"/>
      <c r="E14" s="282">
        <v>12600</v>
      </c>
      <c r="F14" s="283"/>
      <c r="G14" s="284"/>
      <c r="H14" s="284"/>
    </row>
    <row r="15" spans="1:8" s="285" customFormat="1" ht="15">
      <c r="A15" s="280"/>
      <c r="B15" s="281" t="s">
        <v>58</v>
      </c>
      <c r="C15" s="286"/>
      <c r="D15" s="287"/>
      <c r="E15" s="282">
        <v>37000</v>
      </c>
      <c r="F15" s="283"/>
      <c r="G15" s="284"/>
      <c r="H15" s="284"/>
    </row>
    <row r="16" spans="1:8" s="285" customFormat="1" ht="30">
      <c r="A16" s="280"/>
      <c r="B16" s="281" t="s">
        <v>59</v>
      </c>
      <c r="C16" s="286"/>
      <c r="D16" s="287"/>
      <c r="E16" s="282"/>
      <c r="F16" s="283">
        <v>49600</v>
      </c>
      <c r="G16" s="284"/>
      <c r="H16" s="284"/>
    </row>
    <row r="17" spans="1:8" s="24" customFormat="1" ht="30">
      <c r="A17" s="27">
        <v>6050</v>
      </c>
      <c r="B17" s="100" t="s">
        <v>101</v>
      </c>
      <c r="C17" s="87" t="s">
        <v>42</v>
      </c>
      <c r="D17" s="255"/>
      <c r="E17" s="93">
        <v>16600</v>
      </c>
      <c r="F17" s="150"/>
      <c r="G17" s="86"/>
      <c r="H17" s="86"/>
    </row>
    <row r="18" spans="1:8" s="24" customFormat="1" ht="15">
      <c r="A18" s="51">
        <v>60017</v>
      </c>
      <c r="B18" s="197" t="s">
        <v>102</v>
      </c>
      <c r="C18" s="94" t="s">
        <v>42</v>
      </c>
      <c r="D18" s="256"/>
      <c r="E18" s="232"/>
      <c r="F18" s="154">
        <f>F19</f>
        <v>16600</v>
      </c>
      <c r="G18" s="86"/>
      <c r="H18" s="86"/>
    </row>
    <row r="19" spans="1:8" s="24" customFormat="1" ht="34.5" customHeight="1">
      <c r="A19" s="27">
        <v>6050</v>
      </c>
      <c r="B19" s="100" t="s">
        <v>111</v>
      </c>
      <c r="C19" s="87"/>
      <c r="D19" s="255"/>
      <c r="E19" s="93"/>
      <c r="F19" s="150">
        <v>16600</v>
      </c>
      <c r="G19" s="86"/>
      <c r="H19" s="86"/>
    </row>
    <row r="20" spans="1:6" s="3" customFormat="1" ht="18" customHeight="1">
      <c r="A20" s="25">
        <v>60053</v>
      </c>
      <c r="B20" s="102" t="s">
        <v>48</v>
      </c>
      <c r="C20" s="104"/>
      <c r="D20" s="257"/>
      <c r="E20" s="233">
        <f>SUM(E21:E27)</f>
        <v>2800000</v>
      </c>
      <c r="F20" s="162">
        <f>SUM(F21:F27)</f>
        <v>2800000</v>
      </c>
    </row>
    <row r="21" spans="1:6" s="24" customFormat="1" ht="45">
      <c r="A21" s="170"/>
      <c r="B21" s="200" t="s">
        <v>50</v>
      </c>
      <c r="C21" s="171"/>
      <c r="D21" s="258"/>
      <c r="E21" s="234"/>
      <c r="F21" s="174"/>
    </row>
    <row r="22" spans="1:6" s="3" customFormat="1" ht="15">
      <c r="A22" s="27">
        <v>6050</v>
      </c>
      <c r="B22" s="101" t="s">
        <v>49</v>
      </c>
      <c r="C22" s="87" t="s">
        <v>32</v>
      </c>
      <c r="D22" s="255"/>
      <c r="E22" s="93">
        <v>500000</v>
      </c>
      <c r="F22" s="150"/>
    </row>
    <row r="23" spans="1:6" s="3" customFormat="1" ht="15">
      <c r="A23" s="27">
        <v>6050</v>
      </c>
      <c r="B23" s="101" t="s">
        <v>49</v>
      </c>
      <c r="C23" s="87" t="s">
        <v>51</v>
      </c>
      <c r="D23" s="255"/>
      <c r="E23" s="93"/>
      <c r="F23" s="150">
        <v>500000</v>
      </c>
    </row>
    <row r="24" spans="1:6" s="3" customFormat="1" ht="15">
      <c r="A24" s="27"/>
      <c r="B24" s="200" t="s">
        <v>99</v>
      </c>
      <c r="C24" s="87" t="s">
        <v>51</v>
      </c>
      <c r="D24" s="255"/>
      <c r="E24" s="93"/>
      <c r="F24" s="150"/>
    </row>
    <row r="25" spans="1:6" s="3" customFormat="1" ht="15">
      <c r="A25" s="27">
        <v>6050</v>
      </c>
      <c r="B25" s="101" t="s">
        <v>49</v>
      </c>
      <c r="C25" s="87"/>
      <c r="D25" s="255"/>
      <c r="E25" s="93"/>
      <c r="F25" s="150">
        <v>2300000</v>
      </c>
    </row>
    <row r="26" spans="1:6" s="3" customFormat="1" ht="15">
      <c r="A26" s="27">
        <v>6057</v>
      </c>
      <c r="B26" s="101" t="s">
        <v>49</v>
      </c>
      <c r="C26" s="87"/>
      <c r="D26" s="255"/>
      <c r="E26" s="93">
        <v>1955000</v>
      </c>
      <c r="F26" s="150"/>
    </row>
    <row r="27" spans="1:6" s="3" customFormat="1" ht="15.75" thickBot="1">
      <c r="A27" s="27">
        <v>6059</v>
      </c>
      <c r="B27" s="101" t="s">
        <v>49</v>
      </c>
      <c r="C27" s="87"/>
      <c r="D27" s="255"/>
      <c r="E27" s="93">
        <v>345000</v>
      </c>
      <c r="F27" s="153"/>
    </row>
    <row r="28" spans="1:8" s="24" customFormat="1" ht="23.25" customHeight="1" thickBot="1" thickTop="1">
      <c r="A28" s="22">
        <v>700</v>
      </c>
      <c r="B28" s="99" t="s">
        <v>37</v>
      </c>
      <c r="C28" s="103"/>
      <c r="D28" s="253"/>
      <c r="E28" s="230">
        <f>E29+E33</f>
        <v>72844</v>
      </c>
      <c r="F28" s="23">
        <f>F29+F33</f>
        <v>72844</v>
      </c>
      <c r="G28" s="86"/>
      <c r="H28" s="86"/>
    </row>
    <row r="29" spans="1:6" s="3" customFormat="1" ht="18.75" customHeight="1" thickTop="1">
      <c r="A29" s="25">
        <v>70005</v>
      </c>
      <c r="B29" s="102" t="s">
        <v>38</v>
      </c>
      <c r="C29" s="104" t="s">
        <v>39</v>
      </c>
      <c r="D29" s="257"/>
      <c r="E29" s="233">
        <f>E30+E31+E32</f>
        <v>70000</v>
      </c>
      <c r="F29" s="127">
        <f>SUM(F30:F32)</f>
        <v>70000</v>
      </c>
    </row>
    <row r="30" spans="1:6" s="3" customFormat="1" ht="17.25" customHeight="1">
      <c r="A30" s="27">
        <v>4300</v>
      </c>
      <c r="B30" s="101" t="s">
        <v>12</v>
      </c>
      <c r="C30" s="87"/>
      <c r="D30" s="255"/>
      <c r="E30" s="93">
        <v>60000</v>
      </c>
      <c r="F30" s="26"/>
    </row>
    <row r="31" spans="1:6" s="3" customFormat="1" ht="30">
      <c r="A31" s="27">
        <v>4390</v>
      </c>
      <c r="B31" s="100" t="s">
        <v>36</v>
      </c>
      <c r="C31" s="87"/>
      <c r="D31" s="255"/>
      <c r="E31" s="93"/>
      <c r="F31" s="26">
        <v>70000</v>
      </c>
    </row>
    <row r="32" spans="1:6" s="48" customFormat="1" ht="30">
      <c r="A32" s="27">
        <v>4400</v>
      </c>
      <c r="B32" s="101" t="s">
        <v>79</v>
      </c>
      <c r="C32" s="87"/>
      <c r="D32" s="255"/>
      <c r="E32" s="93">
        <v>10000</v>
      </c>
      <c r="F32" s="26"/>
    </row>
    <row r="33" spans="1:6" s="3" customFormat="1" ht="18" customHeight="1">
      <c r="A33" s="25">
        <v>70095</v>
      </c>
      <c r="B33" s="102" t="s">
        <v>15</v>
      </c>
      <c r="C33" s="104" t="s">
        <v>42</v>
      </c>
      <c r="D33" s="257"/>
      <c r="E33" s="233">
        <f>E34+E35+E36</f>
        <v>2844</v>
      </c>
      <c r="F33" s="127">
        <f>SUM(F34:F36)</f>
        <v>2844</v>
      </c>
    </row>
    <row r="34" spans="1:6" s="48" customFormat="1" ht="17.25" customHeight="1">
      <c r="A34" s="27">
        <v>4580</v>
      </c>
      <c r="B34" s="101" t="s">
        <v>75</v>
      </c>
      <c r="C34" s="87"/>
      <c r="D34" s="255"/>
      <c r="E34" s="93"/>
      <c r="F34" s="26">
        <v>618</v>
      </c>
    </row>
    <row r="35" spans="1:6" s="48" customFormat="1" ht="30">
      <c r="A35" s="27">
        <v>4600</v>
      </c>
      <c r="B35" s="101" t="s">
        <v>80</v>
      </c>
      <c r="C35" s="87"/>
      <c r="D35" s="255"/>
      <c r="E35" s="93">
        <v>2844</v>
      </c>
      <c r="F35" s="26"/>
    </row>
    <row r="36" spans="1:6" s="48" customFormat="1" ht="21" customHeight="1">
      <c r="A36" s="213">
        <v>4610</v>
      </c>
      <c r="B36" s="214" t="s">
        <v>81</v>
      </c>
      <c r="C36" s="215"/>
      <c r="D36" s="259"/>
      <c r="E36" s="235"/>
      <c r="F36" s="126">
        <v>2226</v>
      </c>
    </row>
    <row r="37" spans="1:6" s="48" customFormat="1" ht="18.75" customHeight="1" thickBot="1">
      <c r="A37" s="219">
        <v>710</v>
      </c>
      <c r="B37" s="220" t="s">
        <v>29</v>
      </c>
      <c r="C37" s="221" t="s">
        <v>31</v>
      </c>
      <c r="D37" s="260"/>
      <c r="E37" s="236">
        <f>E38</f>
        <v>1200</v>
      </c>
      <c r="F37" s="222">
        <f>F38</f>
        <v>1200</v>
      </c>
    </row>
    <row r="38" spans="1:6" s="48" customFormat="1" ht="19.5" customHeight="1" thickTop="1">
      <c r="A38" s="25">
        <v>71004</v>
      </c>
      <c r="B38" s="102" t="s">
        <v>44</v>
      </c>
      <c r="C38" s="104"/>
      <c r="D38" s="257"/>
      <c r="E38" s="233">
        <f>SUM(E39:E41)</f>
        <v>1200</v>
      </c>
      <c r="F38" s="162">
        <f>SUM(F39:F41)</f>
        <v>1200</v>
      </c>
    </row>
    <row r="39" spans="1:6" s="48" customFormat="1" ht="15">
      <c r="A39" s="27">
        <v>4110</v>
      </c>
      <c r="B39" s="134" t="s">
        <v>18</v>
      </c>
      <c r="C39" s="87"/>
      <c r="D39" s="255"/>
      <c r="E39" s="93"/>
      <c r="F39" s="150">
        <v>1000</v>
      </c>
    </row>
    <row r="40" spans="1:6" s="48" customFormat="1" ht="15">
      <c r="A40" s="27">
        <v>4120</v>
      </c>
      <c r="B40" s="134" t="s">
        <v>35</v>
      </c>
      <c r="C40" s="87"/>
      <c r="D40" s="255"/>
      <c r="E40" s="93"/>
      <c r="F40" s="150">
        <v>200</v>
      </c>
    </row>
    <row r="41" spans="1:6" s="48" customFormat="1" ht="15.75" thickBot="1">
      <c r="A41" s="160">
        <v>4170</v>
      </c>
      <c r="B41" s="161" t="s">
        <v>19</v>
      </c>
      <c r="C41" s="87"/>
      <c r="D41" s="255"/>
      <c r="E41" s="93">
        <v>1200</v>
      </c>
      <c r="F41" s="150"/>
    </row>
    <row r="42" spans="1:8" s="24" customFormat="1" ht="20.25" customHeight="1" thickBot="1" thickTop="1">
      <c r="A42" s="22">
        <v>750</v>
      </c>
      <c r="B42" s="99" t="s">
        <v>11</v>
      </c>
      <c r="C42" s="103"/>
      <c r="D42" s="253"/>
      <c r="E42" s="230">
        <f>E43+E46+E50</f>
        <v>90957</v>
      </c>
      <c r="F42" s="23">
        <f>F43+F46+F50</f>
        <v>90957</v>
      </c>
      <c r="G42" s="86"/>
      <c r="H42" s="86"/>
    </row>
    <row r="43" spans="1:6" s="3" customFormat="1" ht="15.75" thickTop="1">
      <c r="A43" s="25">
        <v>75023</v>
      </c>
      <c r="B43" s="102" t="s">
        <v>40</v>
      </c>
      <c r="C43" s="104" t="s">
        <v>51</v>
      </c>
      <c r="D43" s="257"/>
      <c r="E43" s="233">
        <f>E45</f>
        <v>3600</v>
      </c>
      <c r="F43" s="162">
        <f>F44</f>
        <v>3600</v>
      </c>
    </row>
    <row r="44" spans="1:6" s="48" customFormat="1" ht="15">
      <c r="A44" s="27">
        <v>4300</v>
      </c>
      <c r="B44" s="101" t="s">
        <v>12</v>
      </c>
      <c r="C44" s="87"/>
      <c r="D44" s="255"/>
      <c r="E44" s="93"/>
      <c r="F44" s="150">
        <v>3600</v>
      </c>
    </row>
    <row r="45" spans="1:6" s="48" customFormat="1" ht="17.25" customHeight="1">
      <c r="A45" s="27">
        <v>4350</v>
      </c>
      <c r="B45" s="100" t="s">
        <v>28</v>
      </c>
      <c r="C45" s="87"/>
      <c r="D45" s="255"/>
      <c r="E45" s="93">
        <v>3600</v>
      </c>
      <c r="F45" s="150"/>
    </row>
    <row r="46" spans="1:6" s="3" customFormat="1" ht="18.75" customHeight="1">
      <c r="A46" s="25">
        <v>75075</v>
      </c>
      <c r="B46" s="102" t="s">
        <v>52</v>
      </c>
      <c r="C46" s="104" t="s">
        <v>53</v>
      </c>
      <c r="D46" s="257"/>
      <c r="E46" s="233">
        <f>SUM(E47:E48)</f>
        <v>21800</v>
      </c>
      <c r="F46" s="162">
        <f>SUM(F48:F49)</f>
        <v>21800</v>
      </c>
    </row>
    <row r="47" spans="1:6" s="3" customFormat="1" ht="15">
      <c r="A47" s="27">
        <v>4210</v>
      </c>
      <c r="B47" s="101" t="s">
        <v>16</v>
      </c>
      <c r="C47" s="171"/>
      <c r="D47" s="258"/>
      <c r="E47" s="93">
        <v>20000</v>
      </c>
      <c r="F47" s="172"/>
    </row>
    <row r="48" spans="1:6" s="48" customFormat="1" ht="15">
      <c r="A48" s="27">
        <v>4260</v>
      </c>
      <c r="B48" s="100" t="s">
        <v>25</v>
      </c>
      <c r="C48" s="87"/>
      <c r="D48" s="255"/>
      <c r="E48" s="93">
        <v>1800</v>
      </c>
      <c r="F48" s="26"/>
    </row>
    <row r="49" spans="1:6" s="48" customFormat="1" ht="15">
      <c r="A49" s="27">
        <v>4300</v>
      </c>
      <c r="B49" s="101" t="s">
        <v>12</v>
      </c>
      <c r="C49" s="87"/>
      <c r="D49" s="255"/>
      <c r="E49" s="93"/>
      <c r="F49" s="26">
        <v>21800</v>
      </c>
    </row>
    <row r="50" spans="1:6" s="48" customFormat="1" ht="19.5" customHeight="1">
      <c r="A50" s="25">
        <v>75095</v>
      </c>
      <c r="B50" s="102" t="s">
        <v>15</v>
      </c>
      <c r="C50" s="104" t="s">
        <v>86</v>
      </c>
      <c r="D50" s="257"/>
      <c r="E50" s="233">
        <f>SUM(E52:E59)</f>
        <v>65557</v>
      </c>
      <c r="F50" s="162">
        <f>SUM(F52:F59)</f>
        <v>65557</v>
      </c>
    </row>
    <row r="51" spans="1:6" s="48" customFormat="1" ht="30">
      <c r="A51" s="170"/>
      <c r="B51" s="200" t="s">
        <v>98</v>
      </c>
      <c r="C51" s="171"/>
      <c r="D51" s="258"/>
      <c r="E51" s="234"/>
      <c r="F51" s="172"/>
    </row>
    <row r="52" spans="1:6" s="48" customFormat="1" ht="15">
      <c r="A52" s="27">
        <v>4117</v>
      </c>
      <c r="B52" s="134" t="s">
        <v>18</v>
      </c>
      <c r="C52" s="87"/>
      <c r="D52" s="255"/>
      <c r="E52" s="93">
        <v>5430</v>
      </c>
      <c r="F52" s="26"/>
    </row>
    <row r="53" spans="1:6" s="48" customFormat="1" ht="15">
      <c r="A53" s="27">
        <v>4119</v>
      </c>
      <c r="B53" s="134" t="s">
        <v>18</v>
      </c>
      <c r="C53" s="87"/>
      <c r="D53" s="255"/>
      <c r="E53" s="93">
        <v>2087</v>
      </c>
      <c r="F53" s="26"/>
    </row>
    <row r="54" spans="1:6" s="48" customFormat="1" ht="15">
      <c r="A54" s="27">
        <v>4127</v>
      </c>
      <c r="B54" s="134" t="s">
        <v>35</v>
      </c>
      <c r="C54" s="87"/>
      <c r="D54" s="255"/>
      <c r="E54" s="93">
        <v>876</v>
      </c>
      <c r="F54" s="26"/>
    </row>
    <row r="55" spans="1:6" s="48" customFormat="1" ht="15">
      <c r="A55" s="27">
        <v>4129</v>
      </c>
      <c r="B55" s="134" t="s">
        <v>35</v>
      </c>
      <c r="C55" s="87"/>
      <c r="D55" s="255"/>
      <c r="E55" s="93">
        <v>336</v>
      </c>
      <c r="F55" s="26"/>
    </row>
    <row r="56" spans="1:6" s="48" customFormat="1" ht="15">
      <c r="A56" s="27">
        <v>4177</v>
      </c>
      <c r="B56" s="188" t="s">
        <v>19</v>
      </c>
      <c r="C56" s="87"/>
      <c r="D56" s="255"/>
      <c r="E56" s="93">
        <v>41057</v>
      </c>
      <c r="F56" s="26"/>
    </row>
    <row r="57" spans="1:6" s="48" customFormat="1" ht="15">
      <c r="A57" s="27">
        <v>4179</v>
      </c>
      <c r="B57" s="188" t="s">
        <v>19</v>
      </c>
      <c r="C57" s="87"/>
      <c r="D57" s="255"/>
      <c r="E57" s="93">
        <v>15771</v>
      </c>
      <c r="F57" s="26"/>
    </row>
    <row r="58" spans="1:6" s="48" customFormat="1" ht="15">
      <c r="A58" s="27">
        <v>4307</v>
      </c>
      <c r="B58" s="189" t="s">
        <v>12</v>
      </c>
      <c r="C58" s="87"/>
      <c r="D58" s="255"/>
      <c r="E58" s="93"/>
      <c r="F58" s="26">
        <v>47363</v>
      </c>
    </row>
    <row r="59" spans="1:6" s="48" customFormat="1" ht="15.75" thickBot="1">
      <c r="A59" s="160">
        <v>4309</v>
      </c>
      <c r="B59" s="190" t="s">
        <v>12</v>
      </c>
      <c r="C59" s="87"/>
      <c r="D59" s="255"/>
      <c r="E59" s="93"/>
      <c r="F59" s="26">
        <v>18194</v>
      </c>
    </row>
    <row r="60" spans="1:8" s="24" customFormat="1" ht="18" customHeight="1" thickBot="1" thickTop="1">
      <c r="A60" s="22">
        <v>758</v>
      </c>
      <c r="B60" s="99" t="s">
        <v>82</v>
      </c>
      <c r="C60" s="103"/>
      <c r="D60" s="253"/>
      <c r="E60" s="230">
        <f>E61</f>
        <v>55000</v>
      </c>
      <c r="F60" s="23"/>
      <c r="G60" s="86"/>
      <c r="H60" s="86"/>
    </row>
    <row r="61" spans="1:6" s="3" customFormat="1" ht="18.75" customHeight="1" thickTop="1">
      <c r="A61" s="25">
        <v>75818</v>
      </c>
      <c r="B61" s="102" t="s">
        <v>76</v>
      </c>
      <c r="C61" s="104"/>
      <c r="D61" s="257"/>
      <c r="E61" s="233">
        <f>E62</f>
        <v>55000</v>
      </c>
      <c r="F61" s="162"/>
    </row>
    <row r="62" spans="1:6" s="48" customFormat="1" ht="30.75" thickBot="1">
      <c r="A62" s="297">
        <v>6800</v>
      </c>
      <c r="B62" s="201" t="s">
        <v>100</v>
      </c>
      <c r="C62" s="202"/>
      <c r="D62" s="261"/>
      <c r="E62" s="237">
        <v>55000</v>
      </c>
      <c r="F62" s="150"/>
    </row>
    <row r="63" spans="1:6" s="24" customFormat="1" ht="19.5" customHeight="1" thickBot="1" thickTop="1">
      <c r="A63" s="22">
        <v>801</v>
      </c>
      <c r="B63" s="99" t="s">
        <v>13</v>
      </c>
      <c r="C63" s="120" t="s">
        <v>14</v>
      </c>
      <c r="D63" s="149">
        <f>D64</f>
        <v>385000</v>
      </c>
      <c r="E63" s="230">
        <f>E64+E74+E83+E80</f>
        <v>101100</v>
      </c>
      <c r="F63" s="23">
        <f>F64+F74+F80+F83</f>
        <v>486100</v>
      </c>
    </row>
    <row r="64" spans="1:6" s="85" customFormat="1" ht="21.75" customHeight="1" thickTop="1">
      <c r="A64" s="51">
        <v>80101</v>
      </c>
      <c r="B64" s="105" t="s">
        <v>26</v>
      </c>
      <c r="C64" s="133"/>
      <c r="D64" s="154">
        <f>D65</f>
        <v>385000</v>
      </c>
      <c r="E64" s="232"/>
      <c r="F64" s="92">
        <f>F66</f>
        <v>470000</v>
      </c>
    </row>
    <row r="65" spans="1:6" s="85" customFormat="1" ht="45">
      <c r="A65" s="27">
        <v>6330</v>
      </c>
      <c r="B65" s="182" t="s">
        <v>105</v>
      </c>
      <c r="C65" s="111"/>
      <c r="D65" s="150">
        <v>385000</v>
      </c>
      <c r="E65" s="93"/>
      <c r="F65" s="26"/>
    </row>
    <row r="66" spans="1:6" s="85" customFormat="1" ht="30">
      <c r="A66" s="27">
        <v>6050</v>
      </c>
      <c r="B66" s="182" t="s">
        <v>112</v>
      </c>
      <c r="C66" s="111"/>
      <c r="D66" s="150"/>
      <c r="E66" s="93"/>
      <c r="F66" s="26">
        <f>SUM(F67:F73)</f>
        <v>470000</v>
      </c>
    </row>
    <row r="67" spans="1:6" s="85" customFormat="1" ht="17.25" customHeight="1">
      <c r="A67" s="27"/>
      <c r="B67" s="186" t="s">
        <v>71</v>
      </c>
      <c r="C67" s="111"/>
      <c r="D67" s="262"/>
      <c r="E67" s="238"/>
      <c r="F67" s="187">
        <v>67143</v>
      </c>
    </row>
    <row r="68" spans="1:6" s="85" customFormat="1" ht="15">
      <c r="A68" s="27"/>
      <c r="B68" s="186" t="s">
        <v>74</v>
      </c>
      <c r="C68" s="111"/>
      <c r="D68" s="262"/>
      <c r="E68" s="238"/>
      <c r="F68" s="187">
        <v>67143</v>
      </c>
    </row>
    <row r="69" spans="1:6" s="85" customFormat="1" ht="15">
      <c r="A69" s="27"/>
      <c r="B69" s="186" t="s">
        <v>73</v>
      </c>
      <c r="C69" s="111"/>
      <c r="D69" s="262"/>
      <c r="E69" s="238"/>
      <c r="F69" s="187">
        <v>67143</v>
      </c>
    </row>
    <row r="70" spans="1:6" s="85" customFormat="1" ht="15">
      <c r="A70" s="27"/>
      <c r="B70" s="186" t="s">
        <v>72</v>
      </c>
      <c r="C70" s="111"/>
      <c r="D70" s="262"/>
      <c r="E70" s="238"/>
      <c r="F70" s="187">
        <v>67143</v>
      </c>
    </row>
    <row r="71" spans="1:6" s="85" customFormat="1" ht="15">
      <c r="A71" s="27"/>
      <c r="B71" s="186" t="s">
        <v>69</v>
      </c>
      <c r="C71" s="111"/>
      <c r="D71" s="262"/>
      <c r="E71" s="238"/>
      <c r="F71" s="187">
        <v>67143</v>
      </c>
    </row>
    <row r="72" spans="1:6" s="85" customFormat="1" ht="15">
      <c r="A72" s="27"/>
      <c r="B72" s="186" t="s">
        <v>70</v>
      </c>
      <c r="C72" s="111"/>
      <c r="D72" s="262"/>
      <c r="E72" s="238"/>
      <c r="F72" s="187">
        <v>67143</v>
      </c>
    </row>
    <row r="73" spans="1:6" s="85" customFormat="1" ht="15">
      <c r="A73" s="213"/>
      <c r="B73" s="216" t="s">
        <v>83</v>
      </c>
      <c r="C73" s="217"/>
      <c r="D73" s="263"/>
      <c r="E73" s="239"/>
      <c r="F73" s="218">
        <v>67142</v>
      </c>
    </row>
    <row r="74" spans="1:6" s="191" customFormat="1" ht="18" customHeight="1">
      <c r="A74" s="51">
        <v>80104</v>
      </c>
      <c r="B74" s="105" t="s">
        <v>87</v>
      </c>
      <c r="C74" s="94"/>
      <c r="D74" s="256"/>
      <c r="E74" s="232">
        <f>SUM(E75:E79)</f>
        <v>13000</v>
      </c>
      <c r="F74" s="92">
        <f>SUM(F75:F79)</f>
        <v>13000</v>
      </c>
    </row>
    <row r="75" spans="1:6" s="85" customFormat="1" ht="15">
      <c r="A75" s="27">
        <v>4210</v>
      </c>
      <c r="B75" s="101" t="s">
        <v>16</v>
      </c>
      <c r="C75" s="111"/>
      <c r="D75" s="262"/>
      <c r="E75" s="93">
        <v>9500</v>
      </c>
      <c r="F75" s="26"/>
    </row>
    <row r="76" spans="1:6" s="85" customFormat="1" ht="15">
      <c r="A76" s="27">
        <v>4260</v>
      </c>
      <c r="B76" s="100" t="s">
        <v>25</v>
      </c>
      <c r="C76" s="111"/>
      <c r="D76" s="262"/>
      <c r="E76" s="93">
        <v>3500</v>
      </c>
      <c r="F76" s="26"/>
    </row>
    <row r="77" spans="1:6" s="85" customFormat="1" ht="15">
      <c r="A77" s="27">
        <v>4270</v>
      </c>
      <c r="B77" s="101" t="s">
        <v>23</v>
      </c>
      <c r="C77" s="111"/>
      <c r="D77" s="262"/>
      <c r="E77" s="93"/>
      <c r="F77" s="26">
        <v>8300</v>
      </c>
    </row>
    <row r="78" spans="1:6" s="85" customFormat="1" ht="15">
      <c r="A78" s="27">
        <v>4350</v>
      </c>
      <c r="B78" s="100" t="s">
        <v>28</v>
      </c>
      <c r="C78" s="111"/>
      <c r="D78" s="262"/>
      <c r="E78" s="93"/>
      <c r="F78" s="26">
        <v>1200</v>
      </c>
    </row>
    <row r="79" spans="1:6" s="85" customFormat="1" ht="30">
      <c r="A79" s="27">
        <v>4700</v>
      </c>
      <c r="B79" s="100" t="s">
        <v>92</v>
      </c>
      <c r="C79" s="111"/>
      <c r="D79" s="262"/>
      <c r="E79" s="93"/>
      <c r="F79" s="26">
        <v>3500</v>
      </c>
    </row>
    <row r="80" spans="1:6" s="85" customFormat="1" ht="20.25" customHeight="1">
      <c r="A80" s="51">
        <v>80146</v>
      </c>
      <c r="B80" s="197" t="s">
        <v>93</v>
      </c>
      <c r="C80" s="133"/>
      <c r="D80" s="264"/>
      <c r="E80" s="232">
        <f>E81</f>
        <v>3100</v>
      </c>
      <c r="F80" s="92">
        <f>F82</f>
        <v>3100</v>
      </c>
    </row>
    <row r="81" spans="1:6" s="85" customFormat="1" ht="18.75" customHeight="1">
      <c r="A81" s="27">
        <v>4440</v>
      </c>
      <c r="B81" s="100" t="s">
        <v>94</v>
      </c>
      <c r="C81" s="111"/>
      <c r="D81" s="262"/>
      <c r="E81" s="93">
        <v>3100</v>
      </c>
      <c r="F81" s="187"/>
    </row>
    <row r="82" spans="1:6" s="85" customFormat="1" ht="27" customHeight="1">
      <c r="A82" s="27">
        <v>4700</v>
      </c>
      <c r="B82" s="100" t="s">
        <v>92</v>
      </c>
      <c r="C82" s="111"/>
      <c r="D82" s="262"/>
      <c r="E82" s="93"/>
      <c r="F82" s="26">
        <v>3100</v>
      </c>
    </row>
    <row r="83" spans="1:6" s="191" customFormat="1" ht="17.25" customHeight="1">
      <c r="A83" s="51">
        <v>80195</v>
      </c>
      <c r="B83" s="105" t="s">
        <v>15</v>
      </c>
      <c r="C83" s="94"/>
      <c r="D83" s="256"/>
      <c r="E83" s="232">
        <f>E84</f>
        <v>85000</v>
      </c>
      <c r="F83" s="92"/>
    </row>
    <row r="84" spans="1:6" s="3" customFormat="1" ht="21" customHeight="1" thickBot="1">
      <c r="A84" s="203">
        <v>4240</v>
      </c>
      <c r="B84" s="204" t="s">
        <v>88</v>
      </c>
      <c r="C84" s="205"/>
      <c r="D84" s="265"/>
      <c r="E84" s="240">
        <v>85000</v>
      </c>
      <c r="F84" s="206"/>
    </row>
    <row r="85" spans="1:6" s="50" customFormat="1" ht="19.5" customHeight="1" thickBot="1" thickTop="1">
      <c r="A85" s="49">
        <v>851</v>
      </c>
      <c r="B85" s="106" t="s">
        <v>89</v>
      </c>
      <c r="C85" s="88" t="s">
        <v>14</v>
      </c>
      <c r="D85" s="266"/>
      <c r="E85" s="96">
        <f>E89+E86</f>
        <v>300100</v>
      </c>
      <c r="F85" s="75">
        <f>F89+F86</f>
        <v>300100</v>
      </c>
    </row>
    <row r="86" spans="1:6" s="50" customFormat="1" ht="19.5" customHeight="1" thickTop="1">
      <c r="A86" s="207">
        <v>85149</v>
      </c>
      <c r="B86" s="208" t="s">
        <v>108</v>
      </c>
      <c r="C86" s="199" t="s">
        <v>113</v>
      </c>
      <c r="D86" s="267"/>
      <c r="E86" s="241">
        <f>E87</f>
        <v>100</v>
      </c>
      <c r="F86" s="129">
        <f>F88</f>
        <v>100</v>
      </c>
    </row>
    <row r="87" spans="1:6" s="50" customFormat="1" ht="19.5" customHeight="1">
      <c r="A87" s="82">
        <v>4210</v>
      </c>
      <c r="B87" s="168" t="s">
        <v>16</v>
      </c>
      <c r="C87" s="156"/>
      <c r="D87" s="268"/>
      <c r="E87" s="242">
        <v>100</v>
      </c>
      <c r="F87" s="212"/>
    </row>
    <row r="88" spans="1:6" s="48" customFormat="1" ht="19.5" customHeight="1">
      <c r="A88" s="213">
        <v>4430</v>
      </c>
      <c r="B88" s="214" t="s">
        <v>17</v>
      </c>
      <c r="C88" s="215"/>
      <c r="D88" s="259"/>
      <c r="E88" s="235"/>
      <c r="F88" s="126">
        <v>100</v>
      </c>
    </row>
    <row r="89" spans="1:6" s="50" customFormat="1" ht="19.5" customHeight="1">
      <c r="A89" s="209">
        <v>85154</v>
      </c>
      <c r="B89" s="210" t="s">
        <v>90</v>
      </c>
      <c r="C89" s="175" t="s">
        <v>114</v>
      </c>
      <c r="D89" s="269"/>
      <c r="E89" s="243">
        <f>SUM(E90:E101)</f>
        <v>300000</v>
      </c>
      <c r="F89" s="211">
        <f>F92</f>
        <v>300000</v>
      </c>
    </row>
    <row r="90" spans="1:6" s="50" customFormat="1" ht="15">
      <c r="A90" s="27">
        <v>4210</v>
      </c>
      <c r="B90" s="101" t="s">
        <v>16</v>
      </c>
      <c r="C90" s="156"/>
      <c r="D90" s="268"/>
      <c r="E90" s="242">
        <v>40200</v>
      </c>
      <c r="F90" s="91"/>
    </row>
    <row r="91" spans="1:6" ht="15">
      <c r="A91" s="27">
        <v>4270</v>
      </c>
      <c r="B91" s="101" t="s">
        <v>23</v>
      </c>
      <c r="C91" s="193"/>
      <c r="D91" s="270"/>
      <c r="E91" s="244">
        <v>30000</v>
      </c>
      <c r="F91" s="194"/>
    </row>
    <row r="92" spans="1:6" ht="30">
      <c r="A92" s="27">
        <v>6050</v>
      </c>
      <c r="B92" s="182" t="s">
        <v>91</v>
      </c>
      <c r="C92" s="288" t="s">
        <v>14</v>
      </c>
      <c r="D92" s="261"/>
      <c r="E92" s="289"/>
      <c r="F92" s="290">
        <f>SUM(F93:F99)</f>
        <v>300000</v>
      </c>
    </row>
    <row r="93" spans="1:6" ht="15">
      <c r="A93" s="192"/>
      <c r="B93" s="186" t="s">
        <v>71</v>
      </c>
      <c r="C93" s="193"/>
      <c r="D93" s="270"/>
      <c r="E93" s="244"/>
      <c r="F93" s="198">
        <v>42857</v>
      </c>
    </row>
    <row r="94" spans="1:6" ht="15">
      <c r="A94" s="192"/>
      <c r="B94" s="186" t="s">
        <v>74</v>
      </c>
      <c r="C94" s="193"/>
      <c r="D94" s="270"/>
      <c r="E94" s="244"/>
      <c r="F94" s="198">
        <v>42857</v>
      </c>
    </row>
    <row r="95" spans="1:6" ht="15">
      <c r="A95" s="192"/>
      <c r="B95" s="186" t="s">
        <v>73</v>
      </c>
      <c r="C95" s="193"/>
      <c r="D95" s="270"/>
      <c r="E95" s="244"/>
      <c r="F95" s="198">
        <v>42857</v>
      </c>
    </row>
    <row r="96" spans="1:6" ht="15">
      <c r="A96" s="192"/>
      <c r="B96" s="186" t="s">
        <v>72</v>
      </c>
      <c r="C96" s="193"/>
      <c r="D96" s="270"/>
      <c r="E96" s="244"/>
      <c r="F96" s="198">
        <v>42857</v>
      </c>
    </row>
    <row r="97" spans="1:6" ht="15">
      <c r="A97" s="192"/>
      <c r="B97" s="186" t="s">
        <v>69</v>
      </c>
      <c r="C97" s="193"/>
      <c r="D97" s="270"/>
      <c r="E97" s="244"/>
      <c r="F97" s="198">
        <v>42857</v>
      </c>
    </row>
    <row r="98" spans="1:6" ht="15">
      <c r="A98" s="192"/>
      <c r="B98" s="186" t="s">
        <v>70</v>
      </c>
      <c r="C98" s="193"/>
      <c r="D98" s="270"/>
      <c r="E98" s="244"/>
      <c r="F98" s="198">
        <v>42857</v>
      </c>
    </row>
    <row r="99" spans="1:6" ht="15">
      <c r="A99" s="192"/>
      <c r="B99" s="186" t="s">
        <v>83</v>
      </c>
      <c r="C99" s="193"/>
      <c r="D99" s="270"/>
      <c r="E99" s="244"/>
      <c r="F99" s="198">
        <v>42858</v>
      </c>
    </row>
    <row r="100" spans="1:6" ht="20.25" customHeight="1">
      <c r="A100" s="27">
        <v>6050</v>
      </c>
      <c r="B100" s="182" t="s">
        <v>34</v>
      </c>
      <c r="C100" s="193"/>
      <c r="D100" s="270"/>
      <c r="E100" s="244">
        <v>50000</v>
      </c>
      <c r="F100" s="194"/>
    </row>
    <row r="101" spans="1:6" s="3" customFormat="1" ht="30.75" thickBot="1">
      <c r="A101" s="160">
        <v>6060</v>
      </c>
      <c r="B101" s="190" t="s">
        <v>46</v>
      </c>
      <c r="C101" s="195"/>
      <c r="D101" s="271"/>
      <c r="E101" s="245">
        <v>179800</v>
      </c>
      <c r="F101" s="196"/>
    </row>
    <row r="102" spans="1:6" s="50" customFormat="1" ht="33" customHeight="1" thickBot="1" thickTop="1">
      <c r="A102" s="49">
        <v>900</v>
      </c>
      <c r="B102" s="106" t="s">
        <v>41</v>
      </c>
      <c r="C102" s="88" t="s">
        <v>42</v>
      </c>
      <c r="D102" s="266"/>
      <c r="E102" s="96">
        <f>E103+E110+E105</f>
        <v>287900</v>
      </c>
      <c r="F102" s="75">
        <f>F103+F110+F105</f>
        <v>287900</v>
      </c>
    </row>
    <row r="103" spans="1:6" s="50" customFormat="1" ht="18.75" customHeight="1" thickTop="1">
      <c r="A103" s="47">
        <v>90004</v>
      </c>
      <c r="B103" s="107" t="s">
        <v>43</v>
      </c>
      <c r="C103" s="89"/>
      <c r="D103" s="272"/>
      <c r="E103" s="97"/>
      <c r="F103" s="76">
        <f>F104</f>
        <v>9000</v>
      </c>
    </row>
    <row r="104" spans="1:6" s="50" customFormat="1" ht="18" customHeight="1">
      <c r="A104" s="27">
        <v>4300</v>
      </c>
      <c r="B104" s="101" t="s">
        <v>54</v>
      </c>
      <c r="C104" s="156"/>
      <c r="D104" s="268"/>
      <c r="E104" s="242"/>
      <c r="F104" s="91">
        <v>9000</v>
      </c>
    </row>
    <row r="105" spans="1:6" s="50" customFormat="1" ht="30">
      <c r="A105" s="51">
        <v>90019</v>
      </c>
      <c r="B105" s="105" t="s">
        <v>84</v>
      </c>
      <c r="C105" s="94"/>
      <c r="D105" s="256"/>
      <c r="E105" s="232">
        <f>SUM(E106:E109)</f>
        <v>251000</v>
      </c>
      <c r="F105" s="92">
        <f>SUM(F106:F109)</f>
        <v>251000</v>
      </c>
    </row>
    <row r="106" spans="1:6" s="50" customFormat="1" ht="18.75" customHeight="1">
      <c r="A106" s="27">
        <v>4300</v>
      </c>
      <c r="B106" s="101" t="s">
        <v>12</v>
      </c>
      <c r="C106" s="156"/>
      <c r="D106" s="268"/>
      <c r="E106" s="242">
        <v>211000</v>
      </c>
      <c r="F106" s="91"/>
    </row>
    <row r="107" spans="1:6" s="50" customFormat="1" ht="18.75" customHeight="1">
      <c r="A107" s="27">
        <v>4300</v>
      </c>
      <c r="B107" s="101" t="s">
        <v>54</v>
      </c>
      <c r="C107" s="132"/>
      <c r="D107" s="273"/>
      <c r="E107" s="93"/>
      <c r="F107" s="26">
        <v>211000</v>
      </c>
    </row>
    <row r="108" spans="1:6" s="50" customFormat="1" ht="18.75" customHeight="1">
      <c r="A108" s="213">
        <v>6050</v>
      </c>
      <c r="B108" s="214" t="s">
        <v>56</v>
      </c>
      <c r="C108" s="175"/>
      <c r="D108" s="269"/>
      <c r="E108" s="235">
        <v>40000</v>
      </c>
      <c r="F108" s="126"/>
    </row>
    <row r="109" spans="1:6" s="50" customFormat="1" ht="18.75" customHeight="1">
      <c r="A109" s="27">
        <v>6050</v>
      </c>
      <c r="B109" s="101" t="s">
        <v>115</v>
      </c>
      <c r="C109" s="175"/>
      <c r="D109" s="269"/>
      <c r="E109" s="235"/>
      <c r="F109" s="126">
        <v>40000</v>
      </c>
    </row>
    <row r="110" spans="1:8" s="48" customFormat="1" ht="14.25" customHeight="1">
      <c r="A110" s="51">
        <v>90095</v>
      </c>
      <c r="B110" s="105" t="s">
        <v>15</v>
      </c>
      <c r="C110" s="94"/>
      <c r="D110" s="256"/>
      <c r="E110" s="232">
        <f>E111+E112</f>
        <v>36900</v>
      </c>
      <c r="F110" s="92">
        <f>F111+F112</f>
        <v>27900</v>
      </c>
      <c r="H110" s="84"/>
    </row>
    <row r="111" spans="1:8" s="48" customFormat="1" ht="18.75" customHeight="1">
      <c r="A111" s="82">
        <v>4300</v>
      </c>
      <c r="B111" s="168" t="s">
        <v>12</v>
      </c>
      <c r="C111" s="169"/>
      <c r="D111" s="274"/>
      <c r="E111" s="242">
        <v>9000</v>
      </c>
      <c r="F111" s="91"/>
      <c r="H111" s="84"/>
    </row>
    <row r="112" spans="1:8" s="48" customFormat="1" ht="17.25" customHeight="1">
      <c r="A112" s="163"/>
      <c r="B112" s="164" t="s">
        <v>45</v>
      </c>
      <c r="C112" s="132"/>
      <c r="D112" s="273"/>
      <c r="E112" s="246">
        <f>SUM(E113:E115)</f>
        <v>27900</v>
      </c>
      <c r="F112" s="124">
        <f>SUM(F113:F115)</f>
        <v>27900</v>
      </c>
      <c r="H112" s="84"/>
    </row>
    <row r="113" spans="1:8" s="48" customFormat="1" ht="19.5" customHeight="1">
      <c r="A113" s="27">
        <v>4210</v>
      </c>
      <c r="B113" s="101" t="s">
        <v>16</v>
      </c>
      <c r="C113" s="132"/>
      <c r="D113" s="273"/>
      <c r="E113" s="246"/>
      <c r="F113" s="26">
        <f>6160+7400</f>
        <v>13560</v>
      </c>
      <c r="H113" s="84"/>
    </row>
    <row r="114" spans="1:8" s="48" customFormat="1" ht="15">
      <c r="A114" s="27">
        <v>4270</v>
      </c>
      <c r="B114" s="101" t="s">
        <v>23</v>
      </c>
      <c r="C114" s="132"/>
      <c r="D114" s="273"/>
      <c r="E114" s="93">
        <f>12000+7000+8900</f>
        <v>27900</v>
      </c>
      <c r="F114" s="124"/>
      <c r="H114" s="84"/>
    </row>
    <row r="115" spans="1:6" s="48" customFormat="1" ht="27.75" customHeight="1" thickBot="1">
      <c r="A115" s="160">
        <v>6060</v>
      </c>
      <c r="B115" s="165" t="s">
        <v>46</v>
      </c>
      <c r="C115" s="166"/>
      <c r="D115" s="275"/>
      <c r="E115" s="247"/>
      <c r="F115" s="167">
        <f>10500+3840</f>
        <v>14340</v>
      </c>
    </row>
    <row r="116" spans="1:6" s="50" customFormat="1" ht="16.5" thickBot="1" thickTop="1">
      <c r="A116" s="49">
        <v>926</v>
      </c>
      <c r="B116" s="106" t="s">
        <v>77</v>
      </c>
      <c r="C116" s="88" t="s">
        <v>85</v>
      </c>
      <c r="D116" s="266"/>
      <c r="E116" s="96"/>
      <c r="F116" s="75">
        <f>F117+F124</f>
        <v>55000</v>
      </c>
    </row>
    <row r="117" spans="1:6" s="50" customFormat="1" ht="15.75" thickTop="1">
      <c r="A117" s="47">
        <v>92601</v>
      </c>
      <c r="B117" s="107" t="s">
        <v>78</v>
      </c>
      <c r="C117" s="89"/>
      <c r="D117" s="272"/>
      <c r="E117" s="97"/>
      <c r="F117" s="76">
        <f>F118</f>
        <v>55000</v>
      </c>
    </row>
    <row r="118" spans="1:6" s="50" customFormat="1" ht="15.75" thickBot="1">
      <c r="A118" s="157">
        <v>6050</v>
      </c>
      <c r="B118" s="158" t="s">
        <v>34</v>
      </c>
      <c r="C118" s="183"/>
      <c r="D118" s="276"/>
      <c r="E118" s="248"/>
      <c r="F118" s="159">
        <v>55000</v>
      </c>
    </row>
    <row r="119" spans="1:6" s="24" customFormat="1" ht="17.25" thickBot="1" thickTop="1">
      <c r="A119" s="135"/>
      <c r="B119" s="29" t="s">
        <v>20</v>
      </c>
      <c r="C119" s="29"/>
      <c r="D119" s="277">
        <f>D116+D102+D63+D60+D42+D37+D28+D11</f>
        <v>385000</v>
      </c>
      <c r="E119" s="249">
        <f>E116+E102+E63+E60+E42+E37+E28+E11+E85</f>
        <v>3775301</v>
      </c>
      <c r="F119" s="184">
        <f>F116+F102+F63+F60+F42+F37+F28+F11+F85</f>
        <v>4160301</v>
      </c>
    </row>
    <row r="120" spans="1:6" s="3" customFormat="1" ht="17.25" thickBot="1" thickTop="1">
      <c r="A120" s="136"/>
      <c r="B120" s="32" t="s">
        <v>21</v>
      </c>
      <c r="C120" s="90"/>
      <c r="D120" s="278"/>
      <c r="E120" s="306">
        <f>F119-E119</f>
        <v>385000</v>
      </c>
      <c r="F120" s="307"/>
    </row>
    <row r="121" spans="1:6" s="3" customFormat="1" ht="15.75" thickTop="1">
      <c r="A121" s="1"/>
      <c r="B121" s="1"/>
      <c r="C121" s="55"/>
      <c r="D121" s="279"/>
      <c r="E121" s="34"/>
      <c r="F121" s="34"/>
    </row>
    <row r="122" spans="1:6" s="3" customFormat="1" ht="15">
      <c r="A122" s="1"/>
      <c r="B122" s="1"/>
      <c r="C122" s="55"/>
      <c r="D122" s="55"/>
      <c r="E122" s="34"/>
      <c r="F122" s="34"/>
    </row>
    <row r="123" spans="1:6" s="56" customFormat="1" ht="15">
      <c r="A123" s="1"/>
      <c r="B123" s="1"/>
      <c r="C123" s="55"/>
      <c r="D123" s="55"/>
      <c r="E123" s="34"/>
      <c r="F123" s="34"/>
    </row>
    <row r="124" spans="1:6" s="57" customFormat="1" ht="15">
      <c r="A124" s="1"/>
      <c r="B124" s="1"/>
      <c r="C124" s="55"/>
      <c r="D124" s="55"/>
      <c r="E124" s="34"/>
      <c r="F124" s="34"/>
    </row>
    <row r="125" spans="1:6" s="54" customFormat="1" ht="15">
      <c r="A125" s="1"/>
      <c r="B125" s="1"/>
      <c r="C125" s="55"/>
      <c r="D125" s="55"/>
      <c r="E125" s="34"/>
      <c r="F125" s="34"/>
    </row>
    <row r="126" spans="1:6" s="54" customFormat="1" ht="15">
      <c r="A126" s="1"/>
      <c r="B126" s="1"/>
      <c r="C126" s="55"/>
      <c r="D126" s="55"/>
      <c r="E126" s="1"/>
      <c r="F126" s="34"/>
    </row>
    <row r="127" spans="1:6" s="54" customFormat="1" ht="15">
      <c r="A127" s="1"/>
      <c r="B127" s="1"/>
      <c r="C127" s="55"/>
      <c r="D127" s="55"/>
      <c r="E127" s="1"/>
      <c r="F127" s="34"/>
    </row>
    <row r="128" spans="1:6" s="54" customFormat="1" ht="15">
      <c r="A128" s="1"/>
      <c r="B128" s="1"/>
      <c r="C128" s="55"/>
      <c r="D128" s="55"/>
      <c r="E128" s="1"/>
      <c r="F128" s="34"/>
    </row>
    <row r="129" spans="1:6" s="54" customFormat="1" ht="15">
      <c r="A129" s="1"/>
      <c r="B129" s="1"/>
      <c r="C129" s="55"/>
      <c r="D129" s="55"/>
      <c r="E129" s="1"/>
      <c r="F129" s="34"/>
    </row>
    <row r="130" spans="1:6" s="54" customFormat="1" ht="15">
      <c r="A130" s="1"/>
      <c r="B130" s="1"/>
      <c r="C130" s="55"/>
      <c r="D130" s="55"/>
      <c r="E130" s="1"/>
      <c r="F130" s="34"/>
    </row>
    <row r="131" spans="1:6" s="54" customFormat="1" ht="15">
      <c r="A131" s="1"/>
      <c r="B131" s="1"/>
      <c r="C131" s="55"/>
      <c r="D131" s="55"/>
      <c r="E131" s="1"/>
      <c r="F131" s="34"/>
    </row>
    <row r="132" spans="3:4" ht="15">
      <c r="C132" s="55"/>
      <c r="D132" s="55"/>
    </row>
    <row r="133" spans="3:4" ht="15">
      <c r="C133" s="55"/>
      <c r="D133" s="55"/>
    </row>
    <row r="134" spans="3:4" ht="15">
      <c r="C134" s="55"/>
      <c r="D134" s="55"/>
    </row>
    <row r="135" spans="3:4" ht="15">
      <c r="C135" s="55"/>
      <c r="D135" s="55"/>
    </row>
    <row r="136" spans="3:4" ht="15">
      <c r="C136" s="55"/>
      <c r="D136" s="55"/>
    </row>
    <row r="137" spans="3:4" ht="15">
      <c r="C137" s="55"/>
      <c r="D137" s="55"/>
    </row>
    <row r="138" spans="3:4" ht="15">
      <c r="C138" s="55"/>
      <c r="D138" s="55"/>
    </row>
    <row r="139" spans="3:4" ht="15">
      <c r="C139" s="55"/>
      <c r="D139" s="55"/>
    </row>
    <row r="140" spans="3:4" ht="15">
      <c r="C140" s="55"/>
      <c r="D140" s="55"/>
    </row>
    <row r="141" spans="3:4" ht="15">
      <c r="C141" s="55"/>
      <c r="D141" s="55"/>
    </row>
    <row r="142" spans="3:4" ht="15">
      <c r="C142" s="55"/>
      <c r="D142" s="55"/>
    </row>
    <row r="143" spans="3:4" ht="15">
      <c r="C143" s="55"/>
      <c r="D143" s="55"/>
    </row>
    <row r="144" spans="3:4" ht="15">
      <c r="C144" s="55"/>
      <c r="D144" s="55"/>
    </row>
    <row r="145" spans="3:4" ht="15">
      <c r="C145" s="55"/>
      <c r="D145" s="55"/>
    </row>
    <row r="146" spans="3:4" ht="15">
      <c r="C146" s="55"/>
      <c r="D146" s="55"/>
    </row>
    <row r="147" spans="3:4" ht="15">
      <c r="C147" s="55"/>
      <c r="D147" s="55"/>
    </row>
    <row r="148" spans="3:4" ht="15">
      <c r="C148" s="55"/>
      <c r="D148" s="55"/>
    </row>
    <row r="149" spans="3:4" ht="15">
      <c r="C149" s="55"/>
      <c r="D149" s="55"/>
    </row>
    <row r="150" spans="3:4" ht="15">
      <c r="C150" s="55"/>
      <c r="D150" s="55"/>
    </row>
    <row r="151" spans="3:4" ht="15">
      <c r="C151" s="55"/>
      <c r="D151" s="55"/>
    </row>
  </sheetData>
  <mergeCells count="1">
    <mergeCell ref="E120:F120"/>
  </mergeCells>
  <printOptions horizontalCentered="1"/>
  <pageMargins left="0" right="0" top="0.984251968503937" bottom="0.75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E5" sqref="E5"/>
    </sheetView>
  </sheetViews>
  <sheetFormatPr defaultColWidth="9.140625" defaultRowHeight="12.75"/>
  <cols>
    <col min="1" max="1" width="7.8515625" style="1" customWidth="1"/>
    <col min="2" max="2" width="42.421875" style="1" customWidth="1"/>
    <col min="3" max="3" width="5.28125" style="1" customWidth="1"/>
    <col min="4" max="4" width="14.28125" style="1" customWidth="1"/>
    <col min="5" max="5" width="14.421875" style="1" customWidth="1"/>
    <col min="6" max="6" width="14.57421875" style="1" customWidth="1"/>
    <col min="7" max="16384" width="10.00390625" style="1" customWidth="1"/>
  </cols>
  <sheetData>
    <row r="1" spans="2:5" ht="15">
      <c r="B1" s="2"/>
      <c r="C1" s="3"/>
      <c r="D1" s="3"/>
      <c r="E1" s="4" t="s">
        <v>0</v>
      </c>
    </row>
    <row r="2" spans="1:5" ht="15">
      <c r="A2" s="5"/>
      <c r="B2" s="6"/>
      <c r="C2" s="7"/>
      <c r="D2" s="7"/>
      <c r="E2" s="8" t="s">
        <v>118</v>
      </c>
    </row>
    <row r="3" spans="1:5" ht="15">
      <c r="A3" s="5"/>
      <c r="B3" s="6"/>
      <c r="C3" s="7"/>
      <c r="D3" s="7"/>
      <c r="E3" s="9" t="s">
        <v>1</v>
      </c>
    </row>
    <row r="4" spans="1:5" ht="15">
      <c r="A4" s="5"/>
      <c r="B4" s="6"/>
      <c r="C4" s="7"/>
      <c r="D4" s="7"/>
      <c r="E4" s="9" t="s">
        <v>119</v>
      </c>
    </row>
    <row r="5" spans="1:5" ht="16.5" customHeight="1">
      <c r="A5" s="5"/>
      <c r="B5" s="6"/>
      <c r="C5" s="7"/>
      <c r="D5" s="7"/>
      <c r="E5" s="9"/>
    </row>
    <row r="6" spans="1:6" s="3" customFormat="1" ht="37.5">
      <c r="A6" s="10" t="s">
        <v>109</v>
      </c>
      <c r="B6" s="11"/>
      <c r="C6" s="12"/>
      <c r="D6" s="12"/>
      <c r="E6" s="12"/>
      <c r="F6" s="12"/>
    </row>
    <row r="7" spans="1:6" s="3" customFormat="1" ht="11.25" customHeight="1" thickBot="1">
      <c r="A7" s="13"/>
      <c r="B7" s="11"/>
      <c r="C7" s="12"/>
      <c r="D7" s="12"/>
      <c r="E7" s="12"/>
      <c r="F7" s="109" t="s">
        <v>2</v>
      </c>
    </row>
    <row r="8" spans="1:6" s="16" customFormat="1" ht="22.5">
      <c r="A8" s="44" t="s">
        <v>3</v>
      </c>
      <c r="B8" s="308" t="s">
        <v>4</v>
      </c>
      <c r="C8" s="45" t="s">
        <v>5</v>
      </c>
      <c r="D8" s="250" t="s">
        <v>68</v>
      </c>
      <c r="E8" s="291" t="s">
        <v>6</v>
      </c>
      <c r="F8" s="15"/>
    </row>
    <row r="9" spans="1:6" s="16" customFormat="1" ht="15">
      <c r="A9" s="143" t="s">
        <v>7</v>
      </c>
      <c r="B9" s="309"/>
      <c r="C9" s="119" t="s">
        <v>8</v>
      </c>
      <c r="D9" s="251" t="s">
        <v>10</v>
      </c>
      <c r="E9" s="95" t="s">
        <v>9</v>
      </c>
      <c r="F9" s="17" t="s">
        <v>10</v>
      </c>
    </row>
    <row r="10" spans="1:6" s="21" customFormat="1" ht="12" thickBot="1">
      <c r="A10" s="144">
        <v>1</v>
      </c>
      <c r="B10" s="142">
        <v>2</v>
      </c>
      <c r="C10" s="18">
        <v>3</v>
      </c>
      <c r="D10" s="252">
        <v>4</v>
      </c>
      <c r="E10" s="116">
        <v>5</v>
      </c>
      <c r="F10" s="20">
        <v>6</v>
      </c>
    </row>
    <row r="11" spans="1:6" s="50" customFormat="1" ht="21.75" customHeight="1" thickBot="1" thickTop="1">
      <c r="A11" s="22">
        <v>600</v>
      </c>
      <c r="B11" s="99" t="s">
        <v>47</v>
      </c>
      <c r="C11" s="88" t="s">
        <v>42</v>
      </c>
      <c r="D11" s="149">
        <f>D12</f>
        <v>500000</v>
      </c>
      <c r="E11" s="96"/>
      <c r="F11" s="75">
        <f>F12</f>
        <v>500000</v>
      </c>
    </row>
    <row r="12" spans="1:6" s="50" customFormat="1" ht="19.5" customHeight="1" thickTop="1">
      <c r="A12" s="51">
        <v>60015</v>
      </c>
      <c r="B12" s="105" t="s">
        <v>95</v>
      </c>
      <c r="C12" s="94"/>
      <c r="D12" s="154">
        <f>D13</f>
        <v>500000</v>
      </c>
      <c r="E12" s="232"/>
      <c r="F12" s="92">
        <f>SUM(F13:F15)</f>
        <v>500000</v>
      </c>
    </row>
    <row r="13" spans="1:6" s="50" customFormat="1" ht="45">
      <c r="A13" s="27">
        <v>6430</v>
      </c>
      <c r="B13" s="101" t="s">
        <v>116</v>
      </c>
      <c r="C13" s="156"/>
      <c r="D13" s="152">
        <v>500000</v>
      </c>
      <c r="E13" s="242"/>
      <c r="F13" s="91"/>
    </row>
    <row r="14" spans="1:6" s="50" customFormat="1" ht="28.5" customHeight="1">
      <c r="A14" s="27">
        <v>6050</v>
      </c>
      <c r="B14" s="83" t="s">
        <v>96</v>
      </c>
      <c r="C14" s="132"/>
      <c r="D14" s="273"/>
      <c r="E14" s="93"/>
      <c r="F14" s="26">
        <v>500000</v>
      </c>
    </row>
    <row r="15" spans="1:6" s="50" customFormat="1" ht="17.25" customHeight="1" thickBot="1">
      <c r="A15" s="27">
        <v>6050</v>
      </c>
      <c r="B15" s="83" t="s">
        <v>56</v>
      </c>
      <c r="C15" s="132"/>
      <c r="D15" s="273"/>
      <c r="E15" s="93"/>
      <c r="F15" s="26"/>
    </row>
    <row r="16" spans="1:6" s="24" customFormat="1" ht="16.5" thickBot="1" thickTop="1">
      <c r="A16" s="22">
        <v>801</v>
      </c>
      <c r="B16" s="99" t="s">
        <v>13</v>
      </c>
      <c r="C16" s="120" t="s">
        <v>14</v>
      </c>
      <c r="D16" s="149"/>
      <c r="E16" s="230">
        <f>E17</f>
        <v>3450</v>
      </c>
      <c r="F16" s="23">
        <f>F17</f>
        <v>3450</v>
      </c>
    </row>
    <row r="17" spans="1:6" s="85" customFormat="1" ht="15.75" thickTop="1">
      <c r="A17" s="51">
        <v>80195</v>
      </c>
      <c r="B17" s="105" t="s">
        <v>15</v>
      </c>
      <c r="C17" s="133"/>
      <c r="D17" s="154"/>
      <c r="E17" s="232">
        <f>E19+E21</f>
        <v>3450</v>
      </c>
      <c r="F17" s="92">
        <f>F18+F22</f>
        <v>3450</v>
      </c>
    </row>
    <row r="18" spans="1:6" s="85" customFormat="1" ht="15">
      <c r="A18" s="27">
        <v>4210</v>
      </c>
      <c r="B18" s="101" t="s">
        <v>16</v>
      </c>
      <c r="C18" s="111"/>
      <c r="D18" s="150"/>
      <c r="E18" s="93"/>
      <c r="F18" s="26">
        <v>800</v>
      </c>
    </row>
    <row r="19" spans="1:6" s="85" customFormat="1" ht="15">
      <c r="A19" s="27">
        <v>4300</v>
      </c>
      <c r="B19" s="101" t="s">
        <v>97</v>
      </c>
      <c r="C19" s="111"/>
      <c r="D19" s="150"/>
      <c r="E19" s="93">
        <v>800</v>
      </c>
      <c r="F19" s="26"/>
    </row>
    <row r="20" spans="1:6" s="85" customFormat="1" ht="38.25">
      <c r="A20" s="27"/>
      <c r="B20" s="296" t="s">
        <v>103</v>
      </c>
      <c r="C20" s="111"/>
      <c r="D20" s="150"/>
      <c r="E20" s="93"/>
      <c r="F20" s="26"/>
    </row>
    <row r="21" spans="1:6" s="85" customFormat="1" ht="15">
      <c r="A21" s="27">
        <v>4211</v>
      </c>
      <c r="B21" s="101" t="s">
        <v>16</v>
      </c>
      <c r="C21" s="111"/>
      <c r="D21" s="150"/>
      <c r="E21" s="93">
        <v>2650</v>
      </c>
      <c r="F21" s="26"/>
    </row>
    <row r="22" spans="1:6" s="85" customFormat="1" ht="21" customHeight="1" thickBot="1">
      <c r="A22" s="27">
        <v>4241</v>
      </c>
      <c r="B22" s="101" t="s">
        <v>104</v>
      </c>
      <c r="C22" s="111"/>
      <c r="D22" s="150"/>
      <c r="E22" s="93"/>
      <c r="F22" s="26">
        <v>2650</v>
      </c>
    </row>
    <row r="23" spans="1:6" s="50" customFormat="1" ht="31.5" thickBot="1" thickTop="1">
      <c r="A23" s="49">
        <v>900</v>
      </c>
      <c r="B23" s="106" t="s">
        <v>41</v>
      </c>
      <c r="C23" s="88" t="s">
        <v>42</v>
      </c>
      <c r="D23" s="266"/>
      <c r="E23" s="96">
        <f>E24</f>
        <v>50000</v>
      </c>
      <c r="F23" s="75">
        <f>F24</f>
        <v>50000</v>
      </c>
    </row>
    <row r="24" spans="1:6" s="50" customFormat="1" ht="38.25" customHeight="1" thickTop="1">
      <c r="A24" s="51">
        <v>90019</v>
      </c>
      <c r="B24" s="105" t="s">
        <v>84</v>
      </c>
      <c r="C24" s="94"/>
      <c r="D24" s="256"/>
      <c r="E24" s="232">
        <f>SUM(E25:E26)</f>
        <v>50000</v>
      </c>
      <c r="F24" s="92">
        <f>SUM(F25:F26)</f>
        <v>50000</v>
      </c>
    </row>
    <row r="25" spans="1:6" s="50" customFormat="1" ht="15">
      <c r="A25" s="27">
        <v>4300</v>
      </c>
      <c r="B25" s="101" t="s">
        <v>12</v>
      </c>
      <c r="C25" s="156"/>
      <c r="D25" s="268"/>
      <c r="E25" s="242">
        <v>50000</v>
      </c>
      <c r="F25" s="91"/>
    </row>
    <row r="26" spans="1:6" s="50" customFormat="1" ht="15.75" thickBot="1">
      <c r="A26" s="160">
        <v>4300</v>
      </c>
      <c r="B26" s="165" t="s">
        <v>54</v>
      </c>
      <c r="C26" s="226"/>
      <c r="D26" s="294"/>
      <c r="E26" s="247"/>
      <c r="F26" s="167">
        <v>50000</v>
      </c>
    </row>
    <row r="27" spans="1:6" s="122" customFormat="1" ht="31.5" thickBot="1" thickTop="1">
      <c r="A27" s="223" t="s">
        <v>60</v>
      </c>
      <c r="B27" s="224" t="s">
        <v>61</v>
      </c>
      <c r="C27" s="225" t="s">
        <v>85</v>
      </c>
      <c r="D27" s="294"/>
      <c r="E27" s="292">
        <f>E28+E30</f>
        <v>13000</v>
      </c>
      <c r="F27" s="227">
        <f>F28+F30</f>
        <v>13000</v>
      </c>
    </row>
    <row r="28" spans="1:6" s="122" customFormat="1" ht="16.5" customHeight="1" thickTop="1">
      <c r="A28" s="145" t="s">
        <v>62</v>
      </c>
      <c r="B28" s="178" t="s">
        <v>63</v>
      </c>
      <c r="C28" s="128"/>
      <c r="D28" s="267"/>
      <c r="E28" s="241"/>
      <c r="F28" s="129">
        <f>SUM(F29:F29)</f>
        <v>13000</v>
      </c>
    </row>
    <row r="29" spans="1:6" s="122" customFormat="1" ht="37.5" customHeight="1">
      <c r="A29" s="27">
        <v>6050</v>
      </c>
      <c r="B29" s="83" t="s">
        <v>66</v>
      </c>
      <c r="C29" s="130"/>
      <c r="D29" s="268"/>
      <c r="E29" s="242"/>
      <c r="F29" s="91">
        <v>13000</v>
      </c>
    </row>
    <row r="30" spans="1:6" s="122" customFormat="1" ht="15">
      <c r="A30" s="146" t="s">
        <v>64</v>
      </c>
      <c r="B30" s="179" t="s">
        <v>65</v>
      </c>
      <c r="C30" s="123"/>
      <c r="D30" s="256"/>
      <c r="E30" s="232">
        <f>SUM(E31:E31)</f>
        <v>13000</v>
      </c>
      <c r="F30" s="92"/>
    </row>
    <row r="31" spans="1:6" s="122" customFormat="1" ht="32.25" customHeight="1" thickBot="1">
      <c r="A31" s="27">
        <v>6050</v>
      </c>
      <c r="B31" s="180" t="s">
        <v>67</v>
      </c>
      <c r="C31" s="130"/>
      <c r="D31" s="273"/>
      <c r="E31" s="93">
        <v>13000</v>
      </c>
      <c r="F31" s="124"/>
    </row>
    <row r="32" spans="1:6" s="31" customFormat="1" ht="17.25" thickBot="1" thickTop="1">
      <c r="A32" s="135"/>
      <c r="B32" s="29" t="s">
        <v>20</v>
      </c>
      <c r="C32" s="29"/>
      <c r="D32" s="30">
        <f>D11</f>
        <v>500000</v>
      </c>
      <c r="E32" s="293">
        <f>E27+E23+E11+E16</f>
        <v>66450</v>
      </c>
      <c r="F32" s="30">
        <f>F27+F23+F11+F16</f>
        <v>566450</v>
      </c>
    </row>
    <row r="33" spans="1:6" s="53" customFormat="1" ht="17.25" thickBot="1" thickTop="1">
      <c r="A33" s="136"/>
      <c r="B33" s="32" t="s">
        <v>21</v>
      </c>
      <c r="C33" s="90"/>
      <c r="D33" s="295"/>
      <c r="E33" s="306">
        <f>F32-E32</f>
        <v>500000</v>
      </c>
      <c r="F33" s="307"/>
    </row>
    <row r="34" spans="3:4" ht="15.75" thickTop="1">
      <c r="C34" s="33"/>
      <c r="D34" s="33"/>
    </row>
    <row r="35" spans="3:4" ht="15">
      <c r="C35" s="33"/>
      <c r="D35" s="33"/>
    </row>
    <row r="36" spans="3:4" ht="15">
      <c r="C36" s="33"/>
      <c r="D36" s="33"/>
    </row>
    <row r="37" spans="3:4" ht="15">
      <c r="C37" s="33"/>
      <c r="D37" s="33"/>
    </row>
    <row r="38" spans="3:4" ht="15">
      <c r="C38" s="33"/>
      <c r="D38" s="33"/>
    </row>
    <row r="39" spans="3:4" ht="15">
      <c r="C39" s="33"/>
      <c r="D39" s="33"/>
    </row>
    <row r="40" spans="3:4" ht="15">
      <c r="C40" s="33"/>
      <c r="D40" s="33"/>
    </row>
    <row r="41" spans="3:4" ht="15">
      <c r="C41" s="33"/>
      <c r="D41" s="33"/>
    </row>
    <row r="42" spans="3:4" ht="15">
      <c r="C42" s="33"/>
      <c r="D42" s="33"/>
    </row>
    <row r="43" spans="3:4" ht="15">
      <c r="C43" s="33"/>
      <c r="D43" s="33"/>
    </row>
    <row r="44" spans="3:4" ht="15">
      <c r="C44" s="33"/>
      <c r="D44" s="33"/>
    </row>
    <row r="45" spans="3:4" ht="15">
      <c r="C45" s="33"/>
      <c r="D45" s="33"/>
    </row>
    <row r="46" spans="3:4" ht="15">
      <c r="C46" s="33"/>
      <c r="D46" s="33"/>
    </row>
    <row r="47" spans="3:4" ht="15">
      <c r="C47" s="33"/>
      <c r="D47" s="33"/>
    </row>
    <row r="48" spans="3:4" ht="15">
      <c r="C48" s="33"/>
      <c r="D48" s="33"/>
    </row>
    <row r="49" spans="3:4" ht="15">
      <c r="C49" s="33"/>
      <c r="D49" s="33"/>
    </row>
    <row r="50" spans="3:4" ht="15">
      <c r="C50" s="33"/>
      <c r="D50" s="33"/>
    </row>
    <row r="51" spans="3:4" ht="15">
      <c r="C51" s="33"/>
      <c r="D51" s="33"/>
    </row>
    <row r="52" spans="3:4" ht="15">
      <c r="C52" s="33"/>
      <c r="D52" s="33"/>
    </row>
    <row r="53" spans="3:4" ht="15">
      <c r="C53" s="33"/>
      <c r="D53" s="33"/>
    </row>
    <row r="54" spans="3:4" ht="15">
      <c r="C54" s="33"/>
      <c r="D54" s="33"/>
    </row>
    <row r="55" spans="3:4" ht="15">
      <c r="C55" s="33"/>
      <c r="D55" s="33"/>
    </row>
    <row r="56" spans="3:4" ht="15">
      <c r="C56" s="33"/>
      <c r="D56" s="33"/>
    </row>
    <row r="57" spans="3:4" ht="15">
      <c r="C57" s="33"/>
      <c r="D57" s="33"/>
    </row>
    <row r="58" spans="3:4" ht="15">
      <c r="C58" s="33"/>
      <c r="D58" s="33"/>
    </row>
    <row r="59" spans="3:4" ht="15">
      <c r="C59" s="33"/>
      <c r="D59" s="33"/>
    </row>
  </sheetData>
  <mergeCells count="2">
    <mergeCell ref="B8:B9"/>
    <mergeCell ref="E33:F33"/>
  </mergeCells>
  <printOptions horizontalCentered="1"/>
  <pageMargins left="0" right="0" top="0.984251968503937" bottom="0.98" header="0.5118110236220472" footer="0.5118110236220472"/>
  <pageSetup firstPageNumber="9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E5" sqref="E5"/>
    </sheetView>
  </sheetViews>
  <sheetFormatPr defaultColWidth="9.140625" defaultRowHeight="12.75"/>
  <cols>
    <col min="1" max="1" width="6.8515625" style="80" customWidth="1"/>
    <col min="2" max="2" width="43.28125" style="80" customWidth="1"/>
    <col min="3" max="3" width="6.00390625" style="81" customWidth="1"/>
    <col min="4" max="5" width="10.28125" style="81" customWidth="1"/>
    <col min="6" max="7" width="10.28125" style="80" customWidth="1"/>
    <col min="8" max="16384" width="10.00390625" style="80" customWidth="1"/>
  </cols>
  <sheetData>
    <row r="1" spans="3:5" s="58" customFormat="1" ht="13.5" customHeight="1">
      <c r="C1" s="52"/>
      <c r="D1" s="52"/>
      <c r="E1" s="4" t="s">
        <v>24</v>
      </c>
    </row>
    <row r="2" spans="1:5" s="58" customFormat="1" ht="13.5" customHeight="1">
      <c r="A2" s="59"/>
      <c r="B2" s="60"/>
      <c r="C2" s="61"/>
      <c r="D2" s="61"/>
      <c r="E2" s="8" t="s">
        <v>118</v>
      </c>
    </row>
    <row r="3" spans="1:5" s="58" customFormat="1" ht="13.5" customHeight="1">
      <c r="A3" s="59"/>
      <c r="B3" s="60"/>
      <c r="C3" s="61"/>
      <c r="D3" s="61"/>
      <c r="E3" s="9" t="s">
        <v>1</v>
      </c>
    </row>
    <row r="4" spans="1:5" s="58" customFormat="1" ht="13.5" customHeight="1">
      <c r="A4" s="59"/>
      <c r="B4" s="60"/>
      <c r="C4" s="61"/>
      <c r="D4" s="61"/>
      <c r="E4" s="9" t="s">
        <v>119</v>
      </c>
    </row>
    <row r="5" spans="1:7" s="58" customFormat="1" ht="15.75" customHeight="1">
      <c r="A5" s="59"/>
      <c r="B5" s="60"/>
      <c r="C5" s="61"/>
      <c r="D5" s="61"/>
      <c r="E5" s="61"/>
      <c r="F5" s="62"/>
      <c r="G5" s="8"/>
    </row>
    <row r="6" spans="1:7" s="58" customFormat="1" ht="65.25" customHeight="1">
      <c r="A6" s="63" t="s">
        <v>117</v>
      </c>
      <c r="B6" s="64"/>
      <c r="C6" s="65"/>
      <c r="D6" s="65"/>
      <c r="E6" s="65"/>
      <c r="F6" s="66"/>
      <c r="G6" s="67"/>
    </row>
    <row r="7" spans="1:7" s="58" customFormat="1" ht="14.25" customHeight="1" thickBot="1">
      <c r="A7" s="63"/>
      <c r="B7" s="64"/>
      <c r="C7" s="61"/>
      <c r="D7" s="61"/>
      <c r="E7" s="61"/>
      <c r="F7" s="62"/>
      <c r="G7" s="68" t="s">
        <v>2</v>
      </c>
    </row>
    <row r="8" spans="1:7" s="70" customFormat="1" ht="27" customHeight="1">
      <c r="A8" s="44" t="s">
        <v>3</v>
      </c>
      <c r="B8" s="14" t="s">
        <v>4</v>
      </c>
      <c r="C8" s="69" t="s">
        <v>5</v>
      </c>
      <c r="D8" s="310" t="s">
        <v>68</v>
      </c>
      <c r="E8" s="311"/>
      <c r="F8" s="115" t="s">
        <v>6</v>
      </c>
      <c r="G8" s="115"/>
    </row>
    <row r="9" spans="1:7" s="70" customFormat="1" ht="18.75" customHeight="1">
      <c r="A9" s="46" t="s">
        <v>7</v>
      </c>
      <c r="B9" s="71"/>
      <c r="C9" s="72" t="s">
        <v>8</v>
      </c>
      <c r="D9" s="181" t="s">
        <v>9</v>
      </c>
      <c r="E9" s="147" t="s">
        <v>10</v>
      </c>
      <c r="F9" s="95" t="s">
        <v>9</v>
      </c>
      <c r="G9" s="17" t="s">
        <v>10</v>
      </c>
    </row>
    <row r="10" spans="1:7" s="21" customFormat="1" ht="11.25" customHeight="1" thickBot="1">
      <c r="A10" s="73">
        <v>1</v>
      </c>
      <c r="B10" s="19">
        <v>2</v>
      </c>
      <c r="C10" s="19">
        <v>3</v>
      </c>
      <c r="D10" s="18">
        <v>4</v>
      </c>
      <c r="E10" s="148">
        <v>5</v>
      </c>
      <c r="F10" s="116">
        <v>6</v>
      </c>
      <c r="G10" s="20">
        <v>7</v>
      </c>
    </row>
    <row r="11" spans="1:7" s="21" customFormat="1" ht="24" customHeight="1" thickBot="1" thickTop="1">
      <c r="A11" s="22">
        <v>710</v>
      </c>
      <c r="B11" s="112" t="s">
        <v>29</v>
      </c>
      <c r="C11" s="113" t="s">
        <v>31</v>
      </c>
      <c r="D11" s="298">
        <f>D12</f>
        <v>7000</v>
      </c>
      <c r="E11" s="23">
        <f>E12</f>
        <v>7000</v>
      </c>
      <c r="F11" s="96">
        <f>F12</f>
        <v>7000</v>
      </c>
      <c r="G11" s="75">
        <f>G12</f>
        <v>7000</v>
      </c>
    </row>
    <row r="12" spans="1:7" s="21" customFormat="1" ht="18" customHeight="1" thickTop="1">
      <c r="A12" s="114">
        <v>71015</v>
      </c>
      <c r="B12" s="117" t="s">
        <v>30</v>
      </c>
      <c r="C12" s="118"/>
      <c r="D12" s="299">
        <f>D14</f>
        <v>7000</v>
      </c>
      <c r="E12" s="177">
        <f>E13</f>
        <v>7000</v>
      </c>
      <c r="F12" s="97">
        <f>SUM(F15:F17)</f>
        <v>7000</v>
      </c>
      <c r="G12" s="76">
        <f>SUM(G15:G17)</f>
        <v>7000</v>
      </c>
    </row>
    <row r="13" spans="1:7" s="21" customFormat="1" ht="57" customHeight="1">
      <c r="A13" s="27">
        <v>2110</v>
      </c>
      <c r="B13" s="155" t="s">
        <v>106</v>
      </c>
      <c r="C13" s="77"/>
      <c r="D13" s="300"/>
      <c r="E13" s="150">
        <v>7000</v>
      </c>
      <c r="F13" s="93"/>
      <c r="G13" s="26"/>
    </row>
    <row r="14" spans="1:7" s="21" customFormat="1" ht="60" customHeight="1">
      <c r="A14" s="27">
        <v>6410</v>
      </c>
      <c r="B14" s="155" t="s">
        <v>107</v>
      </c>
      <c r="C14" s="77"/>
      <c r="D14" s="301">
        <v>7000</v>
      </c>
      <c r="E14" s="302"/>
      <c r="F14" s="93"/>
      <c r="G14" s="26"/>
    </row>
    <row r="15" spans="1:7" s="21" customFormat="1" ht="18" customHeight="1">
      <c r="A15" s="110" t="s">
        <v>27</v>
      </c>
      <c r="B15" s="108" t="s">
        <v>12</v>
      </c>
      <c r="C15" s="121"/>
      <c r="D15" s="303"/>
      <c r="E15" s="304"/>
      <c r="F15" s="93"/>
      <c r="G15" s="26">
        <v>6683</v>
      </c>
    </row>
    <row r="16" spans="1:7" s="21" customFormat="1" ht="18" customHeight="1">
      <c r="A16" s="110" t="s">
        <v>33</v>
      </c>
      <c r="B16" s="131" t="s">
        <v>17</v>
      </c>
      <c r="C16" s="121"/>
      <c r="D16" s="303"/>
      <c r="E16" s="304"/>
      <c r="F16" s="93"/>
      <c r="G16" s="26">
        <v>317</v>
      </c>
    </row>
    <row r="17" spans="1:7" s="21" customFormat="1" ht="32.25" customHeight="1" thickBot="1">
      <c r="A17" s="27">
        <v>6060</v>
      </c>
      <c r="B17" s="101" t="s">
        <v>46</v>
      </c>
      <c r="C17" s="185"/>
      <c r="D17" s="303"/>
      <c r="E17" s="304"/>
      <c r="F17" s="93">
        <v>7000</v>
      </c>
      <c r="G17" s="26"/>
    </row>
    <row r="18" spans="1:7" s="31" customFormat="1" ht="24.75" customHeight="1" thickBot="1" thickTop="1">
      <c r="A18" s="28"/>
      <c r="B18" s="29" t="s">
        <v>20</v>
      </c>
      <c r="C18" s="78"/>
      <c r="D18" s="305">
        <f>D11</f>
        <v>7000</v>
      </c>
      <c r="E18" s="151">
        <f>E11</f>
        <v>7000</v>
      </c>
      <c r="F18" s="98">
        <f>F11</f>
        <v>7000</v>
      </c>
      <c r="G18" s="79">
        <f>G11</f>
        <v>7000</v>
      </c>
    </row>
    <row r="19" spans="6:7" ht="16.5" thickTop="1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</sheetData>
  <mergeCells count="1">
    <mergeCell ref="D8:E8"/>
  </mergeCells>
  <printOptions horizontalCentered="1"/>
  <pageMargins left="0" right="0" top="0.984251968503937" bottom="0.53" header="0.5118110236220472" footer="0.5118110236220472"/>
  <pageSetup firstPageNumber="10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2011-04-29T08:21:56Z</cp:lastPrinted>
  <dcterms:created xsi:type="dcterms:W3CDTF">2010-06-18T11:14:47Z</dcterms:created>
  <dcterms:modified xsi:type="dcterms:W3CDTF">2011-05-05T10:36:48Z</dcterms:modified>
  <cp:category/>
  <cp:version/>
  <cp:contentType/>
  <cp:contentStatus/>
</cp:coreProperties>
</file>