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0"/>
  </bookViews>
  <sheets>
    <sheet name="nr 1" sheetId="1" r:id="rId1"/>
    <sheet name="nr 2" sheetId="2" r:id="rId2"/>
    <sheet name="nr 3" sheetId="3" r:id="rId3"/>
  </sheets>
  <definedNames>
    <definedName name="_xlnm.Print_Titles" localSheetId="0">'nr 1'!$8:$10</definedName>
    <definedName name="_xlnm.Print_Titles" localSheetId="1">'nr 2'!$8:$10</definedName>
  </definedNames>
  <calcPr fullCalcOnLoad="1"/>
</workbook>
</file>

<file path=xl/sharedStrings.xml><?xml version="1.0" encoding="utf-8"?>
<sst xmlns="http://schemas.openxmlformats.org/spreadsheetml/2006/main" count="319" uniqueCount="145">
  <si>
    <t>Załącznik nr 2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</si>
  <si>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</si>
  <si>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</si>
  <si>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</si>
  <si>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</si>
  <si>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</si>
  <si>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</si>
  <si>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</si>
  <si>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</si>
  <si>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</si>
  <si>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</si>
  <si>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</si>
  <si>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Zakup usług pozostałych</t>
  </si>
  <si>
    <t>OŚWIATA I WYCHOWANIE</t>
  </si>
  <si>
    <t>E</t>
  </si>
  <si>
    <t>Pozostała działalność</t>
  </si>
  <si>
    <t>Zakup materiałów i wyposażenia</t>
  </si>
  <si>
    <t>Składki na ubezpieczenia społeczne</t>
  </si>
  <si>
    <t>OGÓŁEM</t>
  </si>
  <si>
    <t>Załącznik nr 1 do Zarządzenia</t>
  </si>
  <si>
    <t>OA</t>
  </si>
  <si>
    <t>EDUKACYJNA OPIEKA WYCHOWAWCZA</t>
  </si>
  <si>
    <t>KS</t>
  </si>
  <si>
    <t>854</t>
  </si>
  <si>
    <t>GKO</t>
  </si>
  <si>
    <t>Zakup usług remontowych</t>
  </si>
  <si>
    <t>Wynagrodzenia osobowe pracowników</t>
  </si>
  <si>
    <t>RWZ</t>
  </si>
  <si>
    <t>Przeciwdziałanie wykluczeniu cyfrowemu mieszkańców Koszalina</t>
  </si>
  <si>
    <t>KULTURA I OCHRONA DZIEDZICTWA NARODOWEGO</t>
  </si>
  <si>
    <t>Fn</t>
  </si>
  <si>
    <t>RÓŻNE ROZLICZENIA</t>
  </si>
  <si>
    <t>Rezerwy ogólne i celowe</t>
  </si>
  <si>
    <t xml:space="preserve">Urzędy gmin </t>
  </si>
  <si>
    <t>Pomoc materialna dla uczniów</t>
  </si>
  <si>
    <t>Różne opłaty i składki</t>
  </si>
  <si>
    <t>Dotacje celowe otrzymane z powiatu na zadania bieżące realizowane na podstawie porozumień (umów) między jednostkami samorządu terytorialnego</t>
  </si>
  <si>
    <t>Dotacje celowe otrzymane z budżetu na finansowanie lub dofinansowanie kosztów realizacji inwestycji i zakupów inwestycyjnych innych jednostek sektora finansów publicznych</t>
  </si>
  <si>
    <t>Biblioteki</t>
  </si>
  <si>
    <t>Licea ogólnokształcące</t>
  </si>
  <si>
    <t>Szkoły zawodowe</t>
  </si>
  <si>
    <t>Dokształcanie i doskonalenie nauczycieli</t>
  </si>
  <si>
    <t>Odpisy na ZFŚS</t>
  </si>
  <si>
    <t>Składki na Fundusz Pracy</t>
  </si>
  <si>
    <t>Zakup pomocy naukowych, dydaktycznych i książek</t>
  </si>
  <si>
    <t>85415</t>
  </si>
  <si>
    <t>3240</t>
  </si>
  <si>
    <t>Stypendia dla uczniów</t>
  </si>
  <si>
    <t>GOSPODARKA KOMUNALNA I OCHRONA ŚRODOWISKA</t>
  </si>
  <si>
    <t>Oczyszczanie miast i wsi</t>
  </si>
  <si>
    <t>Dotacja podmiotowa z budżetu dla samorządowej instytucji kultury</t>
  </si>
  <si>
    <t>Dotacje celowe z budżetu na finansowanie lub dofinansowanie kosztów realizacji inwestycji i zakupów inwestycyjnych innych jednostek sektora finansów publicznych</t>
  </si>
  <si>
    <t>Przeciwdziałanie wykluczeniu cyfrowemu uczniów koszalińskich szkół</t>
  </si>
  <si>
    <t>Dodatkowe wynagrodzenie roczne</t>
  </si>
  <si>
    <t>ZMIANY  W  PLANIE  WYDATKÓW  NA  ZADANIA  WŁASNE  POWIATU  
W  2011  ROKU</t>
  </si>
  <si>
    <t xml:space="preserve">Wydatki inwestycyjne jednostek budżetowych </t>
  </si>
  <si>
    <t>RO "Lubiatowo"</t>
  </si>
  <si>
    <t>Wynagrodzenia bezosobowe</t>
  </si>
  <si>
    <t>Opłaty za administrowanie i czynsze za budynki, lokale i pomieszczenia garażowe</t>
  </si>
  <si>
    <t>BRM</t>
  </si>
  <si>
    <t>Wydatki na zakupy inwestycyjne jednostek budżetowych</t>
  </si>
  <si>
    <t>R</t>
  </si>
  <si>
    <t>TRANSPORT I ŁĄCZNOŚĆ</t>
  </si>
  <si>
    <t>Drogi wewnętrzne</t>
  </si>
  <si>
    <t>RO "J.J Śniadeckich"</t>
  </si>
  <si>
    <t>RO "Wspólny Dom"</t>
  </si>
  <si>
    <t>Infrastruktura telekomunikacyjna</t>
  </si>
  <si>
    <t>Inf</t>
  </si>
  <si>
    <t xml:space="preserve">Budowa Inteligentnego Systemu Transportowego w Koszalinie </t>
  </si>
  <si>
    <t>OCHRONA ZDROWIA</t>
  </si>
  <si>
    <t>PU</t>
  </si>
  <si>
    <t>Zwalczanie narkomanii</t>
  </si>
  <si>
    <t>Wpłaty jednostek na państwowy fundusz celowy</t>
  </si>
  <si>
    <t>Wpłaty jednostek na państwowy fundusz celowy na finansowanie lub dofinansowanie zadań inwestycyjnych</t>
  </si>
  <si>
    <t>Przeciwdziałanie alkoholizmowi</t>
  </si>
  <si>
    <t>Rezerwa celowa na realizację zadań dofinansowanych ze środków unijnych</t>
  </si>
  <si>
    <t>Szkoły podstawowe specjalne</t>
  </si>
  <si>
    <t xml:space="preserve">Dodatkowe wynagrodzenie roczne </t>
  </si>
  <si>
    <t>Gimnazja specjalne</t>
  </si>
  <si>
    <t>Szkoły zawodowe specjalne</t>
  </si>
  <si>
    <t>Centra kształcenia ustawicznego  i praktycznego oraz  ośrodki dokształcania zawodowego</t>
  </si>
  <si>
    <t>Podróże służbowe krajowe</t>
  </si>
  <si>
    <t>Zakup usług pozostałych (środki Wydziału Edukacji na dokształcanie nauczycieli)</t>
  </si>
  <si>
    <t>Szkolenia pracowników niebędacych członkami korpusu służby cywilnej</t>
  </si>
  <si>
    <t>85401</t>
  </si>
  <si>
    <t>Świetlice szkolne</t>
  </si>
  <si>
    <t>85403</t>
  </si>
  <si>
    <t>Specjalne ośrodki szkolno-wychowawcze</t>
  </si>
  <si>
    <t>85406</t>
  </si>
  <si>
    <t>Poradnie psychologiczno-pedagogiczne, w tym poradnie specjalistyczne</t>
  </si>
  <si>
    <t>85407</t>
  </si>
  <si>
    <t>Placówki wychowania pozaszkolnego</t>
  </si>
  <si>
    <t>85410</t>
  </si>
  <si>
    <t>Internaty i bursy szkolne</t>
  </si>
  <si>
    <t>85417</t>
  </si>
  <si>
    <t>Szkolne schroniska młodzieżowe</t>
  </si>
  <si>
    <t>85446</t>
  </si>
  <si>
    <t>RO "Rokosowo"</t>
  </si>
  <si>
    <t>RO "Lechitów"</t>
  </si>
  <si>
    <t>RO "Śródmieście"</t>
  </si>
  <si>
    <t>RO "Raduszka"</t>
  </si>
  <si>
    <t>RO "Na Skarpie"</t>
  </si>
  <si>
    <t xml:space="preserve">Zakup usług remontowych  </t>
  </si>
  <si>
    <r>
      <t xml:space="preserve">Naprawa chodnika przy budynku ZACISZE - ul Ruszczyca 14 </t>
    </r>
    <r>
      <rPr>
        <i/>
        <sz val="10"/>
        <rFont val="Calibri"/>
        <family val="2"/>
      </rPr>
      <t>(ZBM)</t>
    </r>
  </si>
  <si>
    <r>
      <t xml:space="preserve">Naprawa chodnika przy budynku ZACISZE - ul Ruszczyca 14 </t>
    </r>
    <r>
      <rPr>
        <b/>
        <i/>
        <sz val="10"/>
        <rFont val="Calibri"/>
        <family val="2"/>
      </rPr>
      <t>(</t>
    </r>
    <r>
      <rPr>
        <i/>
        <sz val="10"/>
        <rFont val="Calibri"/>
        <family val="2"/>
      </rPr>
      <t>ZDM)</t>
    </r>
  </si>
  <si>
    <r>
      <t xml:space="preserve">Zakup usług pozostałych </t>
    </r>
    <r>
      <rPr>
        <sz val="9"/>
        <rFont val="Calibri"/>
        <family val="2"/>
      </rPr>
      <t>(</t>
    </r>
    <r>
      <rPr>
        <i/>
        <sz val="9"/>
        <rFont val="Calibri"/>
        <family val="2"/>
      </rPr>
      <t>środki Wydziału Edukacji na dokształcanie nauczycieli)</t>
    </r>
  </si>
  <si>
    <t>Załącznik nr 3 do Zarządzenia</t>
  </si>
  <si>
    <t>852</t>
  </si>
  <si>
    <t>POMOC SPOŁECZNA</t>
  </si>
  <si>
    <t>Szkolenia pracowników niebędących członkami korpusu służby cywilnej</t>
  </si>
  <si>
    <t>Ośrodki pomocy społecznej</t>
  </si>
  <si>
    <t>Promocja jednostek samorządu terytorialnego</t>
  </si>
  <si>
    <t>Remont chodników przy ul. Piłsudskiego 98 A-F</t>
  </si>
  <si>
    <t>Remont chodników przy ul. Rejmonta 12-14</t>
  </si>
  <si>
    <t>Remont chodników przy ul. Wyspiańskiego 17-25 do ul.Chełmońskiego 8</t>
  </si>
  <si>
    <t>DOCHODY</t>
  </si>
  <si>
    <t>Dotacje celowe otrzymane  z budżetu państwa na realizację zadań bieżących  z zakresu administracji rządowej oraz innych zadań zleconych gminie ustawami</t>
  </si>
  <si>
    <t>Inne formy pomocy dla uczniów</t>
  </si>
  <si>
    <t>per saldo</t>
  </si>
  <si>
    <t>Szkoły podstawowe</t>
  </si>
  <si>
    <t>Dodatkowe wynagrodzenia roczne</t>
  </si>
  <si>
    <t>Zakup energii</t>
  </si>
  <si>
    <t>Zakup usług dostępu do sieci Internet</t>
  </si>
  <si>
    <t>Oddziały przedszkolne w szkołach podstawowych</t>
  </si>
  <si>
    <t>Przedszkola</t>
  </si>
  <si>
    <t>Opłaty z tytułu zakupu usług telekomunikacyjnych świadczonych w stacjonarnej publicznej sieci telefonicznej</t>
  </si>
  <si>
    <t>Gimnazja</t>
  </si>
  <si>
    <t>Zakup pomocy naukowych dydaktycznych i książek</t>
  </si>
  <si>
    <t>Zespół Obsługi Ekonomiczno - Administracyjnej Przedszkoli Miejskich</t>
  </si>
  <si>
    <t>Dotacje celowe otrzymane  z budżetu państwa na realizację  własnych zadań bieżących  gmin</t>
  </si>
  <si>
    <t>ZMIANY   PLANU DOCHODÓW I  WYDATKÓW   NA  ZADANIA  WŁASNE   GMINY  
W  2011  ROKU</t>
  </si>
  <si>
    <t>Świadczenia społeczne</t>
  </si>
  <si>
    <t>ZMIANY   PLANU  DOCHODÓW  I  WYDATKÓW  NA  ZADANIA  ZLECONE  
GMINIE  Z  ZAKRESU  ADMINISTRACJI  RZĄDOWEJ                                                                                                                           W  2011  ROKU</t>
  </si>
  <si>
    <t xml:space="preserve">Przebudowa drogi wewnętrznej przy budynku  Jana Pawła II              8-8C z wjazdem na parking przy ul. Jana Pawła II 4A </t>
  </si>
  <si>
    <t>Opracowanie dokumentacji technicznej boiska przy                                ul. Spasowskiego 2-4</t>
  </si>
  <si>
    <t>Remont chodnika przy ul. Zwycięstwa 186 - dojście                                do ul. Tetmajera</t>
  </si>
  <si>
    <t>Remont nawierzchni na skrzyżowaniu ulic Grottgera - Wyspiańskiego - Wojska Polskiego oraz drogi dojazdowej                      do posesji przy ul. Grottgera</t>
  </si>
  <si>
    <r>
      <t xml:space="preserve">Remont drogi dojazdowej do posesji przy                                         ul. Zwycięstwa 187 A-B  </t>
    </r>
    <r>
      <rPr>
        <b/>
        <i/>
        <sz val="10"/>
        <rFont val="Calibri"/>
        <family val="2"/>
      </rPr>
      <t>(</t>
    </r>
    <r>
      <rPr>
        <i/>
        <sz val="10"/>
        <rFont val="Calibri"/>
        <family val="2"/>
      </rPr>
      <t>ZDM)</t>
    </r>
  </si>
  <si>
    <r>
      <t xml:space="preserve">Remont nawierzchni chodnika przy posesjach                                                ul. Broniewskiego 5-7 i  9-11   </t>
    </r>
    <r>
      <rPr>
        <i/>
        <sz val="10"/>
        <rFont val="Calibri"/>
        <family val="2"/>
      </rPr>
      <t>(ZBM)</t>
    </r>
  </si>
  <si>
    <r>
      <t xml:space="preserve">Zakup usług remontowych </t>
    </r>
    <r>
      <rPr>
        <i/>
        <sz val="10"/>
        <rFont val="Calibri"/>
        <family val="2"/>
      </rPr>
      <t xml:space="preserve"> (ZDM)</t>
    </r>
  </si>
  <si>
    <r>
      <t xml:space="preserve">Zakup usług remontowych  </t>
    </r>
    <r>
      <rPr>
        <i/>
        <sz val="10"/>
        <rFont val="Calibri"/>
        <family val="2"/>
      </rPr>
      <t>(ZBM)</t>
    </r>
  </si>
  <si>
    <r>
      <t xml:space="preserve">Wydatki inwestycyjne jednostek budżetowych </t>
    </r>
    <r>
      <rPr>
        <i/>
        <sz val="10"/>
        <rFont val="Calibri"/>
        <family val="2"/>
      </rPr>
      <t>(ZDM)</t>
    </r>
  </si>
  <si>
    <t>RO "T. Kotarbińskiego"</t>
  </si>
  <si>
    <t>Nr  47 / 207 / 11</t>
  </si>
  <si>
    <t xml:space="preserve">z dnia  11 kwietnia  2011 r.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</si>
</sst>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#,##0\ _z_ł"/>
  </numFmts>
  <fonts count="20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i/>
      <sz val="12"/>
      <name val="Calibri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9" xfId="18" applyNumberFormat="1" applyFont="1" applyFill="1" applyBorder="1" applyAlignment="1" applyProtection="1">
      <alignment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6" xfId="18" applyNumberFormat="1" applyFont="1" applyFill="1" applyBorder="1" applyAlignment="1" applyProtection="1">
      <alignment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top" wrapText="1"/>
      <protection locked="0"/>
    </xf>
    <xf numFmtId="0" fontId="5" fillId="0" borderId="20" xfId="0" applyNumberFormat="1" applyFont="1" applyFill="1" applyBorder="1" applyAlignment="1" applyProtection="1">
      <alignment horizontal="center" vertical="top" wrapText="1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vertical="center" wrapText="1"/>
      <protection locked="0"/>
    </xf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3" fontId="3" fillId="0" borderId="16" xfId="0" applyNumberFormat="1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left" vertical="center" wrapText="1"/>
    </xf>
    <xf numFmtId="3" fontId="3" fillId="0" borderId="25" xfId="0" applyNumberFormat="1" applyFont="1" applyBorder="1" applyAlignment="1">
      <alignment horizontal="left" vertical="center" wrapText="1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164" fontId="3" fillId="0" borderId="22" xfId="18" applyNumberFormat="1" applyFont="1" applyFill="1" applyBorder="1" applyAlignment="1" applyProtection="1">
      <alignment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left" vertical="center"/>
      <protection locked="0"/>
    </xf>
    <xf numFmtId="164" fontId="3" fillId="0" borderId="16" xfId="18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NumberFormat="1" applyFont="1" applyFill="1" applyBorder="1" applyAlignment="1" applyProtection="1">
      <alignment horizontal="center" vertical="center"/>
      <protection locked="0"/>
    </xf>
    <xf numFmtId="164" fontId="1" fillId="0" borderId="9" xfId="18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24" xfId="18" applyNumberFormat="1" applyFont="1" applyFill="1" applyBorder="1" applyAlignment="1" applyProtection="1">
      <alignment horizontal="left" vertical="center" wrapText="1"/>
      <protection locked="0"/>
    </xf>
    <xf numFmtId="164" fontId="3" fillId="0" borderId="22" xfId="18" applyNumberFormat="1" applyFont="1" applyFill="1" applyBorder="1" applyAlignment="1" applyProtection="1">
      <alignment horizontal="left" vertical="center" wrapText="1"/>
      <protection locked="0"/>
    </xf>
    <xf numFmtId="49" fontId="3" fillId="0" borderId="32" xfId="0" applyNumberFormat="1" applyFont="1" applyFill="1" applyBorder="1" applyAlignment="1" applyProtection="1">
      <alignment horizontal="centerContinuous" vertical="center"/>
      <protection locked="0"/>
    </xf>
    <xf numFmtId="49" fontId="1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24" xfId="18" applyNumberFormat="1" applyFont="1" applyFill="1" applyBorder="1" applyAlignment="1" applyProtection="1">
      <alignment vertical="center" wrapText="1"/>
      <protection locked="0"/>
    </xf>
    <xf numFmtId="3" fontId="1" fillId="0" borderId="34" xfId="0" applyNumberFormat="1" applyFont="1" applyBorder="1" applyAlignment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3" fontId="1" fillId="0" borderId="9" xfId="0" applyNumberFormat="1" applyFont="1" applyBorder="1" applyAlignment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3" fontId="1" fillId="0" borderId="22" xfId="0" applyNumberFormat="1" applyFont="1" applyBorder="1" applyAlignment="1">
      <alignment horizontal="left" vertical="center" wrapText="1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>
      <alignment horizontal="left" vertical="center" wrapText="1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1" fillId="0" borderId="30" xfId="0" applyNumberFormat="1" applyFont="1" applyFill="1" applyBorder="1" applyAlignment="1" applyProtection="1">
      <alignment horizontal="right" vertical="center"/>
      <protection locked="0"/>
    </xf>
    <xf numFmtId="3" fontId="3" fillId="0" borderId="24" xfId="0" applyNumberFormat="1" applyFont="1" applyFill="1" applyBorder="1" applyAlignment="1" applyProtection="1">
      <alignment horizontal="right" vertical="center"/>
      <protection locked="0"/>
    </xf>
    <xf numFmtId="0" fontId="1" fillId="0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left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NumberFormat="1" applyFont="1" applyFill="1" applyBorder="1" applyAlignment="1" applyProtection="1">
      <alignment horizontal="left" vertical="center"/>
      <protection locked="0"/>
    </xf>
    <xf numFmtId="0" fontId="5" fillId="0" borderId="41" xfId="0" applyFont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vertical="center"/>
    </xf>
    <xf numFmtId="0" fontId="9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Border="1" applyAlignment="1">
      <alignment horizontal="left" vertical="center" wrapText="1"/>
    </xf>
    <xf numFmtId="3" fontId="14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26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NumberFormat="1" applyFont="1" applyFill="1" applyBorder="1" applyAlignment="1" applyProtection="1">
      <alignment vertical="center" wrapText="1"/>
      <protection locked="0"/>
    </xf>
    <xf numFmtId="0" fontId="1" fillId="0" borderId="45" xfId="0" applyNumberFormat="1" applyFont="1" applyFill="1" applyBorder="1" applyAlignment="1" applyProtection="1">
      <alignment horizontal="left" vertical="center"/>
      <protection locked="0"/>
    </xf>
    <xf numFmtId="0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" fillId="0" borderId="9" xfId="18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24" xfId="0" applyNumberFormat="1" applyFont="1" applyFill="1" applyBorder="1" applyAlignment="1" applyProtection="1">
      <alignment vertical="center" wrapText="1"/>
      <protection locked="0"/>
    </xf>
    <xf numFmtId="0" fontId="9" fillId="0" borderId="46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3" fontId="1" fillId="0" borderId="47" xfId="0" applyNumberFormat="1" applyFont="1" applyFill="1" applyBorder="1" applyAlignment="1" applyProtection="1">
      <alignment horizontal="right" vertical="center"/>
      <protection locked="0"/>
    </xf>
    <xf numFmtId="164" fontId="3" fillId="0" borderId="40" xfId="18" applyNumberFormat="1" applyFont="1" applyFill="1" applyBorder="1" applyAlignment="1" applyProtection="1">
      <alignment vertical="center" wrapText="1"/>
      <protection locked="0"/>
    </xf>
    <xf numFmtId="3" fontId="3" fillId="0" borderId="48" xfId="0" applyNumberFormat="1" applyFont="1" applyFill="1" applyBorder="1" applyAlignment="1" applyProtection="1">
      <alignment horizontal="right" vertical="center"/>
      <protection locked="0"/>
    </xf>
    <xf numFmtId="3" fontId="1" fillId="0" borderId="28" xfId="0" applyNumberFormat="1" applyFont="1" applyFill="1" applyBorder="1" applyAlignment="1" applyProtection="1">
      <alignment horizontal="right" vertical="center"/>
      <protection locked="0"/>
    </xf>
    <xf numFmtId="0" fontId="6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29" xfId="0" applyFont="1" applyBorder="1" applyAlignment="1">
      <alignment horizontal="center" vertical="center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3" fontId="1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Border="1" applyAlignment="1">
      <alignment vertical="center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8" xfId="0" applyNumberFormat="1" applyFont="1" applyFill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horizontal="centerContinuous" vertical="center"/>
      <protection locked="0"/>
    </xf>
    <xf numFmtId="3" fontId="1" fillId="0" borderId="44" xfId="0" applyNumberFormat="1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49" xfId="0" applyNumberFormat="1" applyFont="1" applyFill="1" applyBorder="1" applyAlignment="1" applyProtection="1">
      <alignment horizontal="right" vertical="center"/>
      <protection locked="0"/>
    </xf>
    <xf numFmtId="3" fontId="3" fillId="0" borderId="50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>
      <alignment horizontal="right" vertical="center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3" fontId="3" fillId="0" borderId="51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1" fillId="0" borderId="41" xfId="0" applyNumberFormat="1" applyFont="1" applyFill="1" applyBorder="1" applyAlignment="1" applyProtection="1">
      <alignment horizontal="right" vertical="center"/>
      <protection locked="0"/>
    </xf>
    <xf numFmtId="3" fontId="3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38" xfId="0" applyNumberFormat="1" applyFont="1" applyFill="1" applyBorder="1" applyAlignment="1" applyProtection="1">
      <alignment horizontal="center" vertical="center"/>
      <protection locked="0"/>
    </xf>
    <xf numFmtId="164" fontId="1" fillId="0" borderId="44" xfId="18" applyNumberFormat="1" applyFont="1" applyFill="1" applyBorder="1" applyAlignment="1" applyProtection="1">
      <alignment horizontal="left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1" fillId="0" borderId="4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vertical="center" wrapText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164" fontId="3" fillId="0" borderId="27" xfId="18" applyNumberFormat="1" applyFont="1" applyFill="1" applyBorder="1" applyAlignment="1" applyProtection="1">
      <alignment vertical="center" wrapText="1"/>
      <protection locked="0"/>
    </xf>
    <xf numFmtId="0" fontId="1" fillId="0" borderId="33" xfId="0" applyNumberFormat="1" applyFont="1" applyFill="1" applyBorder="1" applyAlignment="1" applyProtection="1">
      <alignment horizontal="center" vertical="center"/>
      <protection locked="0"/>
    </xf>
    <xf numFmtId="164" fontId="1" fillId="0" borderId="28" xfId="18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3" fontId="3" fillId="0" borderId="53" xfId="0" applyNumberFormat="1" applyFont="1" applyFill="1" applyBorder="1" applyAlignment="1" applyProtection="1">
      <alignment horizontal="right" vertical="center"/>
      <protection locked="0"/>
    </xf>
    <xf numFmtId="0" fontId="6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48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5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>
      <alignment horizontal="right" vertical="center"/>
    </xf>
    <xf numFmtId="0" fontId="6" fillId="0" borderId="5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2" xfId="0" applyFont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3" fontId="14" fillId="0" borderId="4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3" fontId="12" fillId="0" borderId="4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/>
      <protection locked="0"/>
    </xf>
    <xf numFmtId="3" fontId="1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right" vertical="center"/>
      <protection locked="0"/>
    </xf>
    <xf numFmtId="0" fontId="14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52" xfId="0" applyNumberFormat="1" applyFont="1" applyFill="1" applyBorder="1" applyAlignment="1" applyProtection="1">
      <alignment horizontal="center" vertical="center"/>
      <protection locked="0"/>
    </xf>
    <xf numFmtId="3" fontId="14" fillId="0" borderId="42" xfId="0" applyNumberFormat="1" applyFont="1" applyFill="1" applyBorder="1" applyAlignment="1" applyProtection="1">
      <alignment horizontal="right" vertical="center"/>
      <protection locked="0"/>
    </xf>
    <xf numFmtId="3" fontId="14" fillId="0" borderId="41" xfId="0" applyNumberFormat="1" applyFont="1" applyFill="1" applyBorder="1" applyAlignment="1" applyProtection="1">
      <alignment horizontal="right" vertical="center"/>
      <protection locked="0"/>
    </xf>
    <xf numFmtId="3" fontId="3" fillId="0" borderId="57" xfId="0" applyNumberFormat="1" applyFont="1" applyBorder="1" applyAlignment="1">
      <alignment horizontal="left" vertical="center" wrapText="1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58" xfId="0" applyNumberFormat="1" applyFont="1" applyFill="1" applyBorder="1" applyAlignment="1" applyProtection="1">
      <alignment horizontal="center" vertical="center"/>
      <protection locked="0"/>
    </xf>
    <xf numFmtId="3" fontId="11" fillId="0" borderId="28" xfId="0" applyNumberFormat="1" applyFont="1" applyBorder="1" applyAlignment="1">
      <alignment horizontal="left" vertical="center" wrapText="1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>
      <alignment horizontal="left" vertical="center" wrapText="1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Border="1" applyAlignment="1">
      <alignment horizontal="right" vertical="center"/>
    </xf>
    <xf numFmtId="164" fontId="3" fillId="0" borderId="7" xfId="18" applyNumberFormat="1" applyFont="1" applyFill="1" applyBorder="1" applyAlignment="1" applyProtection="1">
      <alignment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164" fontId="1" fillId="0" borderId="0" xfId="18" applyNumberFormat="1" applyFont="1" applyFill="1" applyBorder="1" applyAlignment="1" applyProtection="1">
      <alignment vertical="center" wrapText="1"/>
      <protection locked="0"/>
    </xf>
    <xf numFmtId="0" fontId="3" fillId="0" borderId="40" xfId="0" applyNumberFormat="1" applyFont="1" applyFill="1" applyBorder="1" applyAlignment="1" applyProtection="1">
      <alignment vertical="center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50" xfId="0" applyNumberFormat="1" applyFont="1" applyFill="1" applyBorder="1" applyAlignment="1" applyProtection="1">
      <alignment horizontal="right" vertical="center"/>
      <protection locked="0"/>
    </xf>
    <xf numFmtId="3" fontId="1" fillId="0" borderId="47" xfId="0" applyNumberFormat="1" applyFont="1" applyFill="1" applyBorder="1" applyAlignment="1" applyProtection="1">
      <alignment horizontal="right" vertical="center"/>
      <protection locked="0"/>
    </xf>
    <xf numFmtId="0" fontId="12" fillId="0" borderId="48" xfId="0" applyNumberFormat="1" applyFont="1" applyFill="1" applyBorder="1" applyAlignment="1" applyProtection="1">
      <alignment horizontal="center" vertical="center"/>
      <protection locked="0"/>
    </xf>
    <xf numFmtId="0" fontId="12" fillId="0" borderId="55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NumberFormat="1" applyFont="1" applyFill="1" applyBorder="1" applyAlignment="1" applyProtection="1">
      <alignment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3" fontId="1" fillId="0" borderId="41" xfId="0" applyNumberFormat="1" applyFont="1" applyFill="1" applyBorder="1" applyAlignment="1" applyProtection="1">
      <alignment horizontal="right" vertical="center"/>
      <protection locked="0"/>
    </xf>
    <xf numFmtId="3" fontId="3" fillId="0" borderId="52" xfId="0" applyNumberFormat="1" applyFont="1" applyFill="1" applyBorder="1" applyAlignment="1" applyProtection="1">
      <alignment horizontal="right" vertical="center"/>
      <protection locked="0"/>
    </xf>
    <xf numFmtId="3" fontId="3" fillId="0" borderId="55" xfId="0" applyNumberFormat="1" applyFont="1" applyFill="1" applyBorder="1" applyAlignment="1" applyProtection="1">
      <alignment horizontal="right" vertic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48" xfId="0" applyNumberFormat="1" applyFont="1" applyFill="1" applyBorder="1" applyAlignment="1" applyProtection="1">
      <alignment horizontal="right" vertical="center"/>
      <protection locked="0"/>
    </xf>
    <xf numFmtId="0" fontId="1" fillId="0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57" xfId="0" applyNumberFormat="1" applyFont="1" applyFill="1" applyBorder="1" applyAlignment="1" applyProtection="1">
      <alignment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/>
      <protection locked="0"/>
    </xf>
    <xf numFmtId="3" fontId="1" fillId="0" borderId="60" xfId="0" applyNumberFormat="1" applyFont="1" applyFill="1" applyBorder="1" applyAlignment="1" applyProtection="1">
      <alignment horizontal="right" vertical="center"/>
      <protection locked="0"/>
    </xf>
    <xf numFmtId="3" fontId="3" fillId="0" borderId="55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48" xfId="0" applyNumberFormat="1" applyFont="1" applyFill="1" applyBorder="1" applyAlignment="1" applyProtection="1">
      <alignment horizontal="right" vertical="center"/>
      <protection locked="0"/>
    </xf>
    <xf numFmtId="0" fontId="3" fillId="0" borderId="5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8" xfId="0" applyFont="1" applyBorder="1" applyAlignment="1">
      <alignment horizontal="center" vertical="center"/>
    </xf>
    <xf numFmtId="3" fontId="1" fillId="0" borderId="55" xfId="0" applyNumberFormat="1" applyFont="1" applyFill="1" applyBorder="1" applyAlignment="1" applyProtection="1">
      <alignment horizontal="right" vertical="center"/>
      <protection locked="0"/>
    </xf>
    <xf numFmtId="3" fontId="1" fillId="0" borderId="52" xfId="0" applyNumberFormat="1" applyFont="1" applyFill="1" applyBorder="1" applyAlignment="1" applyProtection="1">
      <alignment horizontal="right" vertical="center"/>
      <protection locked="0"/>
    </xf>
    <xf numFmtId="3" fontId="3" fillId="0" borderId="58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NumberFormat="1" applyFont="1" applyFill="1" applyBorder="1" applyAlignment="1" applyProtection="1">
      <alignment vertical="center" wrapText="1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44" xfId="0" applyNumberFormat="1" applyFont="1" applyBorder="1" applyAlignment="1">
      <alignment horizontal="left" vertical="center" wrapText="1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NumberFormat="1" applyFont="1" applyFill="1" applyBorder="1" applyAlignment="1" applyProtection="1">
      <alignment horizontal="center" wrapText="1"/>
      <protection locked="0"/>
    </xf>
    <xf numFmtId="0" fontId="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 topLeftCell="A1">
      <selection activeCell="E6" sqref="E6"/>
    </sheetView>
  </sheetViews>
  <sheetFormatPr defaultColWidth="9.140625" defaultRowHeight="12.75"/>
  <cols>
    <col min="1" max="1" width="7.8515625" style="1" customWidth="1"/>
    <col min="2" max="2" width="46.57421875" style="1" customWidth="1"/>
    <col min="3" max="3" width="5.421875" style="24" customWidth="1"/>
    <col min="4" max="4" width="12.28125" style="24" customWidth="1"/>
    <col min="5" max="5" width="11.8515625" style="1" customWidth="1"/>
    <col min="6" max="6" width="12.140625" style="23" customWidth="1"/>
    <col min="7" max="16384" width="10.00390625" style="1" customWidth="1"/>
  </cols>
  <sheetData>
    <row r="1" ht="12.75" customHeight="1">
      <c r="E1" s="54" t="s">
        <v>19</v>
      </c>
    </row>
    <row r="2" spans="1:5" ht="12.75" customHeight="1">
      <c r="A2" s="3"/>
      <c r="B2" s="4"/>
      <c r="C2" s="25"/>
      <c r="D2" s="25"/>
      <c r="E2" s="6" t="s">
        <v>143</v>
      </c>
    </row>
    <row r="3" spans="1:5" ht="12.75" customHeight="1">
      <c r="A3" s="3"/>
      <c r="B3" s="4"/>
      <c r="C3" s="25"/>
      <c r="D3" s="25"/>
      <c r="E3" s="7" t="s">
        <v>1</v>
      </c>
    </row>
    <row r="4" spans="1:5" ht="12.75" customHeight="1">
      <c r="A4" s="3"/>
      <c r="B4" s="4"/>
      <c r="C4" s="25"/>
      <c r="D4" s="25"/>
      <c r="E4" s="7" t="s">
        <v>144</v>
      </c>
    </row>
    <row r="5" spans="1:5" ht="8.25" customHeight="1">
      <c r="A5" s="3"/>
      <c r="B5" s="4"/>
      <c r="C5" s="25"/>
      <c r="D5" s="25"/>
      <c r="E5" s="5"/>
    </row>
    <row r="6" spans="1:6" s="30" customFormat="1" ht="31.5" customHeight="1">
      <c r="A6" s="8" t="s">
        <v>130</v>
      </c>
      <c r="B6" s="26"/>
      <c r="C6" s="27"/>
      <c r="D6" s="27"/>
      <c r="E6" s="28"/>
      <c r="F6" s="29"/>
    </row>
    <row r="7" spans="1:6" s="2" customFormat="1" ht="9" customHeight="1" thickBot="1">
      <c r="A7" s="10"/>
      <c r="B7" s="9"/>
      <c r="C7" s="31"/>
      <c r="D7" s="31"/>
      <c r="F7" s="45" t="s">
        <v>2</v>
      </c>
    </row>
    <row r="8" spans="1:6" s="13" customFormat="1" ht="24.75" customHeight="1">
      <c r="A8" s="131" t="s">
        <v>3</v>
      </c>
      <c r="B8" s="11" t="s">
        <v>4</v>
      </c>
      <c r="C8" s="77" t="s">
        <v>5</v>
      </c>
      <c r="D8" s="224" t="s">
        <v>115</v>
      </c>
      <c r="E8" s="243" t="s">
        <v>6</v>
      </c>
      <c r="F8" s="12"/>
    </row>
    <row r="9" spans="1:6" s="13" customFormat="1" ht="14.25" customHeight="1" thickBot="1">
      <c r="A9" s="132" t="s">
        <v>7</v>
      </c>
      <c r="B9" s="33"/>
      <c r="C9" s="78" t="s">
        <v>8</v>
      </c>
      <c r="D9" s="225" t="s">
        <v>10</v>
      </c>
      <c r="E9" s="244" t="s">
        <v>9</v>
      </c>
      <c r="F9" s="123" t="s">
        <v>10</v>
      </c>
    </row>
    <row r="10" spans="1:6" s="15" customFormat="1" ht="11.25" customHeight="1" thickBot="1" thickTop="1">
      <c r="A10" s="314">
        <v>1</v>
      </c>
      <c r="B10" s="124">
        <v>2</v>
      </c>
      <c r="C10" s="124">
        <v>3</v>
      </c>
      <c r="D10" s="226">
        <v>4</v>
      </c>
      <c r="E10" s="245">
        <v>5</v>
      </c>
      <c r="F10" s="125">
        <v>6</v>
      </c>
    </row>
    <row r="11" spans="1:6" s="2" customFormat="1" ht="21" customHeight="1" thickBot="1" thickTop="1">
      <c r="A11" s="74">
        <v>600</v>
      </c>
      <c r="B11" s="114" t="s">
        <v>62</v>
      </c>
      <c r="C11" s="115"/>
      <c r="D11" s="227"/>
      <c r="E11" s="246">
        <f>E12+E39</f>
        <v>8833263</v>
      </c>
      <c r="F11" s="180">
        <f>F12+F39</f>
        <v>8833263</v>
      </c>
    </row>
    <row r="12" spans="1:6" s="2" customFormat="1" ht="18.75" customHeight="1" thickTop="1">
      <c r="A12" s="119">
        <v>60017</v>
      </c>
      <c r="B12" s="120" t="s">
        <v>63</v>
      </c>
      <c r="C12" s="183" t="s">
        <v>24</v>
      </c>
      <c r="D12" s="228"/>
      <c r="E12" s="247">
        <f>E13+E17+E26+E30+E33+E36</f>
        <v>274790</v>
      </c>
      <c r="F12" s="184">
        <f>F13+F17+F26+F30+F33+F36</f>
        <v>274790</v>
      </c>
    </row>
    <row r="13" spans="1:6" s="136" customFormat="1" ht="16.5" customHeight="1">
      <c r="A13" s="126"/>
      <c r="B13" s="134" t="s">
        <v>64</v>
      </c>
      <c r="C13" s="135"/>
      <c r="D13" s="229"/>
      <c r="E13" s="248">
        <f>F14</f>
        <v>22850</v>
      </c>
      <c r="F13" s="138">
        <f>F14</f>
        <v>22850</v>
      </c>
    </row>
    <row r="14" spans="1:6" s="2" customFormat="1" ht="14.25" customHeight="1">
      <c r="A14" s="73">
        <v>4270</v>
      </c>
      <c r="B14" s="137" t="s">
        <v>25</v>
      </c>
      <c r="C14" s="100"/>
      <c r="D14" s="230"/>
      <c r="E14" s="249">
        <f>SUM(E15:E16)</f>
        <v>22850</v>
      </c>
      <c r="F14" s="18">
        <f>SUM(F15:F16)</f>
        <v>22850</v>
      </c>
    </row>
    <row r="15" spans="1:6" s="118" customFormat="1" ht="26.25" customHeight="1">
      <c r="A15" s="129"/>
      <c r="B15" s="116" t="s">
        <v>134</v>
      </c>
      <c r="C15" s="101"/>
      <c r="D15" s="231"/>
      <c r="E15" s="250">
        <v>22850</v>
      </c>
      <c r="F15" s="117"/>
    </row>
    <row r="16" spans="1:6" s="118" customFormat="1" ht="27.75" customHeight="1">
      <c r="A16" s="129"/>
      <c r="B16" s="116" t="s">
        <v>133</v>
      </c>
      <c r="C16" s="101"/>
      <c r="D16" s="231"/>
      <c r="E16" s="250"/>
      <c r="F16" s="117">
        <v>22850</v>
      </c>
    </row>
    <row r="17" spans="1:6" s="136" customFormat="1" ht="18" customHeight="1">
      <c r="A17" s="126"/>
      <c r="B17" s="134" t="s">
        <v>65</v>
      </c>
      <c r="C17" s="135"/>
      <c r="D17" s="229"/>
      <c r="E17" s="248">
        <f>E18</f>
        <v>99000</v>
      </c>
      <c r="F17" s="138">
        <f>F18</f>
        <v>99000</v>
      </c>
    </row>
    <row r="18" spans="1:6" s="2" customFormat="1" ht="13.5" customHeight="1">
      <c r="A18" s="73">
        <v>4270</v>
      </c>
      <c r="B18" s="137" t="s">
        <v>25</v>
      </c>
      <c r="C18" s="100"/>
      <c r="D18" s="230"/>
      <c r="E18" s="249">
        <f>SUM(E19:E25)</f>
        <v>99000</v>
      </c>
      <c r="F18" s="18">
        <f>SUM(F19:F25)</f>
        <v>99000</v>
      </c>
    </row>
    <row r="19" spans="1:6" s="118" customFormat="1" ht="25.5" customHeight="1">
      <c r="A19" s="129"/>
      <c r="B19" s="116" t="s">
        <v>135</v>
      </c>
      <c r="C19" s="101"/>
      <c r="D19" s="231"/>
      <c r="E19" s="250">
        <v>4000</v>
      </c>
      <c r="F19" s="117"/>
    </row>
    <row r="20" spans="1:6" s="118" customFormat="1" ht="42.75" customHeight="1">
      <c r="A20" s="129"/>
      <c r="B20" s="116" t="s">
        <v>136</v>
      </c>
      <c r="C20" s="101"/>
      <c r="D20" s="231"/>
      <c r="E20" s="250"/>
      <c r="F20" s="117">
        <v>4000</v>
      </c>
    </row>
    <row r="21" spans="1:6" s="15" customFormat="1" ht="26.25" customHeight="1">
      <c r="A21" s="73"/>
      <c r="B21" s="116" t="s">
        <v>137</v>
      </c>
      <c r="C21" s="113"/>
      <c r="D21" s="232"/>
      <c r="E21" s="250">
        <v>40000</v>
      </c>
      <c r="F21" s="117"/>
    </row>
    <row r="22" spans="1:6" s="15" customFormat="1" ht="17.25" customHeight="1">
      <c r="A22" s="73"/>
      <c r="B22" s="116" t="s">
        <v>112</v>
      </c>
      <c r="C22" s="113"/>
      <c r="D22" s="232"/>
      <c r="E22" s="250">
        <v>40000</v>
      </c>
      <c r="F22" s="117"/>
    </row>
    <row r="23" spans="1:6" s="15" customFormat="1" ht="16.5" customHeight="1">
      <c r="A23" s="73"/>
      <c r="B23" s="116" t="s">
        <v>113</v>
      </c>
      <c r="C23" s="113"/>
      <c r="D23" s="232"/>
      <c r="E23" s="250">
        <v>15000</v>
      </c>
      <c r="F23" s="117"/>
    </row>
    <row r="24" spans="1:6" s="15" customFormat="1" ht="25.5" customHeight="1">
      <c r="A24" s="73"/>
      <c r="B24" s="116" t="s">
        <v>114</v>
      </c>
      <c r="C24" s="113"/>
      <c r="D24" s="232"/>
      <c r="E24" s="250"/>
      <c r="F24" s="117">
        <v>55000</v>
      </c>
    </row>
    <row r="25" spans="1:6" s="15" customFormat="1" ht="26.25" customHeight="1">
      <c r="A25" s="73"/>
      <c r="B25" s="116" t="s">
        <v>138</v>
      </c>
      <c r="C25" s="113"/>
      <c r="D25" s="232"/>
      <c r="E25" s="250"/>
      <c r="F25" s="117">
        <v>40000</v>
      </c>
    </row>
    <row r="26" spans="1:6" s="136" customFormat="1" ht="18" customHeight="1">
      <c r="A26" s="126"/>
      <c r="B26" s="134" t="s">
        <v>97</v>
      </c>
      <c r="C26" s="135"/>
      <c r="D26" s="229"/>
      <c r="E26" s="248">
        <f>E27</f>
        <v>7000</v>
      </c>
      <c r="F26" s="138">
        <f>F27</f>
        <v>7000</v>
      </c>
    </row>
    <row r="27" spans="1:6" s="2" customFormat="1" ht="14.25" customHeight="1">
      <c r="A27" s="73">
        <v>4270</v>
      </c>
      <c r="B27" s="137" t="s">
        <v>25</v>
      </c>
      <c r="C27" s="100"/>
      <c r="D27" s="230"/>
      <c r="E27" s="249">
        <f>SUM(E28:E29)</f>
        <v>7000</v>
      </c>
      <c r="F27" s="18">
        <f>SUM(F28:F29)</f>
        <v>7000</v>
      </c>
    </row>
    <row r="28" spans="1:6" s="118" customFormat="1" ht="25.5" customHeight="1">
      <c r="A28" s="129"/>
      <c r="B28" s="116" t="s">
        <v>104</v>
      </c>
      <c r="C28" s="101"/>
      <c r="D28" s="231"/>
      <c r="E28" s="250">
        <v>7000</v>
      </c>
      <c r="F28" s="117"/>
    </row>
    <row r="29" spans="1:6" s="118" customFormat="1" ht="24" customHeight="1">
      <c r="A29" s="129"/>
      <c r="B29" s="116" t="s">
        <v>103</v>
      </c>
      <c r="C29" s="101"/>
      <c r="D29" s="231"/>
      <c r="E29" s="250"/>
      <c r="F29" s="117">
        <v>7000</v>
      </c>
    </row>
    <row r="30" spans="1:6" s="136" customFormat="1" ht="21" customHeight="1">
      <c r="A30" s="126"/>
      <c r="B30" s="134" t="s">
        <v>98</v>
      </c>
      <c r="C30" s="135"/>
      <c r="D30" s="229"/>
      <c r="E30" s="248">
        <f>SUM(E31:E32)</f>
        <v>50000</v>
      </c>
      <c r="F30" s="138">
        <f>SUM(F31:F32)</f>
        <v>50000</v>
      </c>
    </row>
    <row r="31" spans="1:6" s="2" customFormat="1" ht="15" customHeight="1">
      <c r="A31" s="73">
        <v>4270</v>
      </c>
      <c r="B31" s="137" t="s">
        <v>25</v>
      </c>
      <c r="C31" s="100"/>
      <c r="D31" s="230"/>
      <c r="E31" s="249">
        <v>50000</v>
      </c>
      <c r="F31" s="18"/>
    </row>
    <row r="32" spans="1:6" s="2" customFormat="1" ht="18" customHeight="1">
      <c r="A32" s="111">
        <v>6050</v>
      </c>
      <c r="B32" s="93" t="s">
        <v>55</v>
      </c>
      <c r="C32" s="100"/>
      <c r="D32" s="230"/>
      <c r="E32" s="249"/>
      <c r="F32" s="18">
        <v>50000</v>
      </c>
    </row>
    <row r="33" spans="1:6" s="136" customFormat="1" ht="19.5" customHeight="1">
      <c r="A33" s="126"/>
      <c r="B33" s="134" t="s">
        <v>99</v>
      </c>
      <c r="C33" s="135"/>
      <c r="D33" s="229"/>
      <c r="E33" s="248">
        <f>E34</f>
        <v>51540</v>
      </c>
      <c r="F33" s="138">
        <f>SUM(F34:F35)</f>
        <v>51540</v>
      </c>
    </row>
    <row r="34" spans="1:6" s="2" customFormat="1" ht="15" customHeight="1">
      <c r="A34" s="73">
        <v>4270</v>
      </c>
      <c r="B34" s="137" t="s">
        <v>139</v>
      </c>
      <c r="C34" s="100"/>
      <c r="D34" s="230"/>
      <c r="E34" s="249">
        <v>51540</v>
      </c>
      <c r="F34" s="18"/>
    </row>
    <row r="35" spans="1:6" s="2" customFormat="1" ht="18" customHeight="1">
      <c r="A35" s="73">
        <v>4270</v>
      </c>
      <c r="B35" s="137" t="s">
        <v>140</v>
      </c>
      <c r="C35" s="100"/>
      <c r="D35" s="230"/>
      <c r="E35" s="249"/>
      <c r="F35" s="18">
        <v>51540</v>
      </c>
    </row>
    <row r="36" spans="1:6" s="136" customFormat="1" ht="20.25" customHeight="1">
      <c r="A36" s="126"/>
      <c r="B36" s="134" t="s">
        <v>142</v>
      </c>
      <c r="C36" s="135"/>
      <c r="D36" s="229"/>
      <c r="E36" s="248">
        <f>SUM(E37:E38)</f>
        <v>44400</v>
      </c>
      <c r="F36" s="138">
        <f>SUM(F37:F38)</f>
        <v>44400</v>
      </c>
    </row>
    <row r="37" spans="1:6" s="2" customFormat="1" ht="15" customHeight="1">
      <c r="A37" s="73">
        <v>4270</v>
      </c>
      <c r="B37" s="137" t="s">
        <v>102</v>
      </c>
      <c r="C37" s="100"/>
      <c r="D37" s="230"/>
      <c r="E37" s="249">
        <v>44400</v>
      </c>
      <c r="F37" s="18"/>
    </row>
    <row r="38" spans="1:6" s="2" customFormat="1" ht="18" customHeight="1">
      <c r="A38" s="111">
        <v>6050</v>
      </c>
      <c r="B38" s="93" t="s">
        <v>55</v>
      </c>
      <c r="C38" s="100"/>
      <c r="D38" s="230"/>
      <c r="E38" s="249"/>
      <c r="F38" s="18">
        <v>44400</v>
      </c>
    </row>
    <row r="39" spans="1:6" s="2" customFormat="1" ht="21" customHeight="1">
      <c r="A39" s="121">
        <v>60053</v>
      </c>
      <c r="B39" s="122" t="s">
        <v>66</v>
      </c>
      <c r="C39" s="139" t="s">
        <v>67</v>
      </c>
      <c r="D39" s="233"/>
      <c r="E39" s="251">
        <f>E40</f>
        <v>8558473</v>
      </c>
      <c r="F39" s="181">
        <f>F40</f>
        <v>8558473</v>
      </c>
    </row>
    <row r="40" spans="1:6" s="140" customFormat="1" ht="27.75" customHeight="1">
      <c r="A40" s="259"/>
      <c r="B40" s="260" t="s">
        <v>68</v>
      </c>
      <c r="C40" s="261"/>
      <c r="D40" s="262"/>
      <c r="E40" s="263">
        <f>SUM(E41:E43)</f>
        <v>8558473</v>
      </c>
      <c r="F40" s="264">
        <f>SUM(F41:F43)</f>
        <v>8558473</v>
      </c>
    </row>
    <row r="41" spans="1:6" s="2" customFormat="1" ht="19.5" customHeight="1">
      <c r="A41" s="111">
        <v>6050</v>
      </c>
      <c r="B41" s="93" t="s">
        <v>55</v>
      </c>
      <c r="C41" s="100"/>
      <c r="D41" s="230"/>
      <c r="E41" s="249">
        <v>8558473</v>
      </c>
      <c r="F41" s="18"/>
    </row>
    <row r="42" spans="1:6" s="2" customFormat="1" ht="18" customHeight="1">
      <c r="A42" s="111">
        <v>6057</v>
      </c>
      <c r="B42" s="93" t="s">
        <v>55</v>
      </c>
      <c r="C42" s="100"/>
      <c r="D42" s="230"/>
      <c r="E42" s="249"/>
      <c r="F42" s="18">
        <v>7253282</v>
      </c>
    </row>
    <row r="43" spans="1:6" s="2" customFormat="1" ht="19.5" customHeight="1" thickBot="1">
      <c r="A43" s="127">
        <v>6059</v>
      </c>
      <c r="B43" s="93" t="s">
        <v>55</v>
      </c>
      <c r="C43" s="133"/>
      <c r="D43" s="234"/>
      <c r="E43" s="252"/>
      <c r="F43" s="157">
        <v>1305191</v>
      </c>
    </row>
    <row r="44" spans="1:6" s="2" customFormat="1" ht="20.25" customHeight="1" thickBot="1" thickTop="1">
      <c r="A44" s="74">
        <v>750</v>
      </c>
      <c r="B44" s="142" t="s">
        <v>11</v>
      </c>
      <c r="C44" s="115"/>
      <c r="D44" s="227"/>
      <c r="E44" s="246">
        <f>E45+E47+E50</f>
        <v>26265</v>
      </c>
      <c r="F44" s="180">
        <f>F45+F47+F50</f>
        <v>99303</v>
      </c>
    </row>
    <row r="45" spans="1:6" s="2" customFormat="1" ht="20.25" customHeight="1" thickTop="1">
      <c r="A45" s="121">
        <v>75023</v>
      </c>
      <c r="B45" s="122" t="s">
        <v>33</v>
      </c>
      <c r="C45" s="139" t="s">
        <v>20</v>
      </c>
      <c r="D45" s="233"/>
      <c r="E45" s="251">
        <f>E46</f>
        <v>3700</v>
      </c>
      <c r="F45" s="181"/>
    </row>
    <row r="46" spans="1:6" s="2" customFormat="1" ht="15.75" customHeight="1">
      <c r="A46" s="73">
        <v>4040</v>
      </c>
      <c r="B46" s="137" t="s">
        <v>53</v>
      </c>
      <c r="C46" s="143"/>
      <c r="D46" s="235"/>
      <c r="E46" s="249">
        <v>3700</v>
      </c>
      <c r="F46" s="185"/>
    </row>
    <row r="47" spans="1:6" s="2" customFormat="1" ht="18" customHeight="1">
      <c r="A47" s="121">
        <v>75075</v>
      </c>
      <c r="B47" s="144" t="s">
        <v>111</v>
      </c>
      <c r="C47" s="139" t="s">
        <v>61</v>
      </c>
      <c r="D47" s="233"/>
      <c r="E47" s="251">
        <f>SUM(E48:E49)</f>
        <v>5000</v>
      </c>
      <c r="F47" s="181">
        <f>SUM(F48:F49)</f>
        <v>5000</v>
      </c>
    </row>
    <row r="48" spans="1:6" s="2" customFormat="1" ht="18" customHeight="1">
      <c r="A48" s="128">
        <v>4210</v>
      </c>
      <c r="B48" s="145" t="s">
        <v>16</v>
      </c>
      <c r="C48" s="146"/>
      <c r="D48" s="236"/>
      <c r="E48" s="253">
        <v>5000</v>
      </c>
      <c r="F48" s="186"/>
    </row>
    <row r="49" spans="1:6" s="2" customFormat="1" ht="15" customHeight="1">
      <c r="A49" s="73">
        <v>4300</v>
      </c>
      <c r="B49" s="137" t="s">
        <v>12</v>
      </c>
      <c r="C49" s="147"/>
      <c r="D49" s="237"/>
      <c r="E49" s="249"/>
      <c r="F49" s="18">
        <v>5000</v>
      </c>
    </row>
    <row r="50" spans="1:6" s="2" customFormat="1" ht="18" customHeight="1">
      <c r="A50" s="121">
        <v>75095</v>
      </c>
      <c r="B50" s="144" t="s">
        <v>15</v>
      </c>
      <c r="C50" s="139"/>
      <c r="D50" s="233"/>
      <c r="E50" s="251">
        <f>E51+E53+E68</f>
        <v>17565</v>
      </c>
      <c r="F50" s="181">
        <f>F51+F53+F68</f>
        <v>94303</v>
      </c>
    </row>
    <row r="51" spans="1:6" s="136" customFormat="1" ht="17.25" customHeight="1">
      <c r="A51" s="126"/>
      <c r="B51" s="134" t="s">
        <v>56</v>
      </c>
      <c r="C51" s="135"/>
      <c r="D51" s="229"/>
      <c r="E51" s="248"/>
      <c r="F51" s="138">
        <f>F52</f>
        <v>3700</v>
      </c>
    </row>
    <row r="52" spans="1:6" s="2" customFormat="1" ht="26.25" customHeight="1">
      <c r="A52" s="73">
        <v>4400</v>
      </c>
      <c r="B52" s="148" t="s">
        <v>58</v>
      </c>
      <c r="C52" s="100" t="s">
        <v>59</v>
      </c>
      <c r="D52" s="230"/>
      <c r="E52" s="249"/>
      <c r="F52" s="18">
        <v>3700</v>
      </c>
    </row>
    <row r="53" spans="1:6" s="149" customFormat="1" ht="30" customHeight="1">
      <c r="A53" s="126"/>
      <c r="B53" s="268" t="s">
        <v>52</v>
      </c>
      <c r="C53" s="135" t="s">
        <v>27</v>
      </c>
      <c r="D53" s="229"/>
      <c r="E53" s="269"/>
      <c r="F53" s="270">
        <f>SUM(F54:F67)</f>
        <v>73038</v>
      </c>
    </row>
    <row r="54" spans="1:6" s="2" customFormat="1" ht="15.75" customHeight="1">
      <c r="A54" s="73">
        <v>4017</v>
      </c>
      <c r="B54" s="150" t="s">
        <v>26</v>
      </c>
      <c r="C54" s="147"/>
      <c r="D54" s="237"/>
      <c r="E54" s="249"/>
      <c r="F54" s="18">
        <v>2553</v>
      </c>
    </row>
    <row r="55" spans="1:6" s="2" customFormat="1" ht="15.75" customHeight="1">
      <c r="A55" s="73">
        <v>4019</v>
      </c>
      <c r="B55" s="150" t="s">
        <v>26</v>
      </c>
      <c r="C55" s="147"/>
      <c r="D55" s="237"/>
      <c r="E55" s="249"/>
      <c r="F55" s="18">
        <v>981</v>
      </c>
    </row>
    <row r="56" spans="1:6" s="2" customFormat="1" ht="15.75" customHeight="1">
      <c r="A56" s="73">
        <v>4117</v>
      </c>
      <c r="B56" s="150" t="s">
        <v>17</v>
      </c>
      <c r="C56" s="100"/>
      <c r="D56" s="230"/>
      <c r="E56" s="249"/>
      <c r="F56" s="18">
        <v>658</v>
      </c>
    </row>
    <row r="57" spans="1:6" s="2" customFormat="1" ht="15.75" customHeight="1">
      <c r="A57" s="73">
        <v>4119</v>
      </c>
      <c r="B57" s="150" t="s">
        <v>17</v>
      </c>
      <c r="C57" s="100"/>
      <c r="D57" s="230"/>
      <c r="E57" s="249"/>
      <c r="F57" s="18">
        <v>253</v>
      </c>
    </row>
    <row r="58" spans="1:6" s="2" customFormat="1" ht="15.75" customHeight="1">
      <c r="A58" s="73">
        <v>4127</v>
      </c>
      <c r="B58" s="150" t="s">
        <v>43</v>
      </c>
      <c r="C58" s="100"/>
      <c r="D58" s="230"/>
      <c r="E58" s="249"/>
      <c r="F58" s="18">
        <v>104</v>
      </c>
    </row>
    <row r="59" spans="1:6" s="2" customFormat="1" ht="15.75" customHeight="1">
      <c r="A59" s="73">
        <v>4129</v>
      </c>
      <c r="B59" s="150" t="s">
        <v>43</v>
      </c>
      <c r="C59" s="100"/>
      <c r="D59" s="230"/>
      <c r="E59" s="249"/>
      <c r="F59" s="18">
        <v>40</v>
      </c>
    </row>
    <row r="60" spans="1:6" s="2" customFormat="1" ht="15.75" customHeight="1">
      <c r="A60" s="73">
        <v>4177</v>
      </c>
      <c r="B60" s="150" t="s">
        <v>57</v>
      </c>
      <c r="C60" s="100"/>
      <c r="D60" s="230"/>
      <c r="E60" s="249"/>
      <c r="F60" s="18">
        <v>11129</v>
      </c>
    </row>
    <row r="61" spans="1:6" s="2" customFormat="1" ht="15.75" customHeight="1">
      <c r="A61" s="73">
        <v>4179</v>
      </c>
      <c r="B61" s="150" t="s">
        <v>57</v>
      </c>
      <c r="C61" s="100"/>
      <c r="D61" s="230"/>
      <c r="E61" s="249"/>
      <c r="F61" s="18">
        <v>4275</v>
      </c>
    </row>
    <row r="62" spans="1:6" s="2" customFormat="1" ht="15.75" customHeight="1">
      <c r="A62" s="73">
        <v>4217</v>
      </c>
      <c r="B62" s="5" t="s">
        <v>16</v>
      </c>
      <c r="C62" s="147"/>
      <c r="D62" s="237"/>
      <c r="E62" s="249"/>
      <c r="F62" s="18">
        <v>28539</v>
      </c>
    </row>
    <row r="63" spans="1:6" s="2" customFormat="1" ht="15.75" customHeight="1">
      <c r="A63" s="73">
        <v>4219</v>
      </c>
      <c r="B63" s="5" t="s">
        <v>16</v>
      </c>
      <c r="C63" s="147"/>
      <c r="D63" s="237"/>
      <c r="E63" s="249"/>
      <c r="F63" s="18">
        <v>10962</v>
      </c>
    </row>
    <row r="64" spans="1:6" s="2" customFormat="1" ht="15.75" customHeight="1">
      <c r="A64" s="73">
        <v>4307</v>
      </c>
      <c r="B64" s="137" t="s">
        <v>12</v>
      </c>
      <c r="C64" s="147"/>
      <c r="D64" s="237"/>
      <c r="E64" s="249"/>
      <c r="F64" s="18">
        <v>8284</v>
      </c>
    </row>
    <row r="65" spans="1:6" s="2" customFormat="1" ht="15.75" customHeight="1">
      <c r="A65" s="73">
        <v>4309</v>
      </c>
      <c r="B65" s="137" t="s">
        <v>12</v>
      </c>
      <c r="C65" s="147"/>
      <c r="D65" s="237"/>
      <c r="E65" s="249"/>
      <c r="F65" s="18">
        <v>3182</v>
      </c>
    </row>
    <row r="66" spans="1:6" s="2" customFormat="1" ht="29.25" customHeight="1">
      <c r="A66" s="111">
        <v>6067</v>
      </c>
      <c r="B66" s="93" t="s">
        <v>60</v>
      </c>
      <c r="C66" s="100"/>
      <c r="D66" s="230"/>
      <c r="E66" s="249"/>
      <c r="F66" s="18">
        <v>1501</v>
      </c>
    </row>
    <row r="67" spans="1:6" s="2" customFormat="1" ht="28.5" customHeight="1">
      <c r="A67" s="111">
        <v>6069</v>
      </c>
      <c r="B67" s="93" t="s">
        <v>60</v>
      </c>
      <c r="C67" s="100"/>
      <c r="D67" s="230"/>
      <c r="E67" s="249"/>
      <c r="F67" s="18">
        <v>577</v>
      </c>
    </row>
    <row r="68" spans="1:6" s="16" customFormat="1" ht="25.5" customHeight="1">
      <c r="A68" s="271"/>
      <c r="B68" s="272" t="s">
        <v>28</v>
      </c>
      <c r="C68" s="135" t="s">
        <v>27</v>
      </c>
      <c r="D68" s="273"/>
      <c r="E68" s="269">
        <f>SUM(E69:E74)</f>
        <v>17565</v>
      </c>
      <c r="F68" s="270">
        <f>SUM(F69:F74)</f>
        <v>17565</v>
      </c>
    </row>
    <row r="69" spans="1:6" s="2" customFormat="1" ht="15.75" customHeight="1">
      <c r="A69" s="73">
        <v>4210</v>
      </c>
      <c r="B69" s="5" t="s">
        <v>16</v>
      </c>
      <c r="C69" s="147"/>
      <c r="D69" s="237"/>
      <c r="E69" s="249"/>
      <c r="F69" s="18">
        <v>2565</v>
      </c>
    </row>
    <row r="70" spans="1:6" s="2" customFormat="1" ht="14.25" customHeight="1">
      <c r="A70" s="73">
        <v>4217</v>
      </c>
      <c r="B70" s="5" t="s">
        <v>16</v>
      </c>
      <c r="C70" s="147"/>
      <c r="D70" s="237"/>
      <c r="E70" s="249">
        <v>1853</v>
      </c>
      <c r="F70" s="18"/>
    </row>
    <row r="71" spans="1:6" s="2" customFormat="1" ht="19.5" customHeight="1">
      <c r="A71" s="73">
        <v>4219</v>
      </c>
      <c r="B71" s="5" t="s">
        <v>16</v>
      </c>
      <c r="C71" s="147"/>
      <c r="D71" s="237"/>
      <c r="E71" s="249">
        <v>712</v>
      </c>
      <c r="F71" s="18"/>
    </row>
    <row r="72" spans="1:6" s="2" customFormat="1" ht="27.75" customHeight="1">
      <c r="A72" s="111">
        <v>6060</v>
      </c>
      <c r="B72" s="93" t="s">
        <v>60</v>
      </c>
      <c r="C72" s="100"/>
      <c r="D72" s="230"/>
      <c r="E72" s="249"/>
      <c r="F72" s="18">
        <v>15000</v>
      </c>
    </row>
    <row r="73" spans="1:6" s="2" customFormat="1" ht="27.75" customHeight="1">
      <c r="A73" s="111">
        <v>6067</v>
      </c>
      <c r="B73" s="93" t="s">
        <v>60</v>
      </c>
      <c r="C73" s="100"/>
      <c r="D73" s="230"/>
      <c r="E73" s="249">
        <v>10838</v>
      </c>
      <c r="F73" s="18"/>
    </row>
    <row r="74" spans="1:6" s="2" customFormat="1" ht="33" customHeight="1">
      <c r="A74" s="127">
        <v>6069</v>
      </c>
      <c r="B74" s="177" t="s">
        <v>60</v>
      </c>
      <c r="C74" s="133"/>
      <c r="D74" s="234"/>
      <c r="E74" s="252">
        <v>4162</v>
      </c>
      <c r="F74" s="157"/>
    </row>
    <row r="75" spans="1:6" s="38" customFormat="1" ht="22.5" customHeight="1" thickBot="1">
      <c r="A75" s="97">
        <v>758</v>
      </c>
      <c r="B75" s="265" t="s">
        <v>31</v>
      </c>
      <c r="C75" s="266" t="s">
        <v>30</v>
      </c>
      <c r="D75" s="267"/>
      <c r="E75" s="258">
        <f>E76</f>
        <v>73038</v>
      </c>
      <c r="F75" s="223"/>
    </row>
    <row r="76" spans="1:6" s="38" customFormat="1" ht="17.25" customHeight="1" thickTop="1">
      <c r="A76" s="35">
        <v>75818</v>
      </c>
      <c r="B76" s="66" t="s">
        <v>32</v>
      </c>
      <c r="C76" s="67"/>
      <c r="D76" s="239"/>
      <c r="E76" s="255">
        <f>E77</f>
        <v>73038</v>
      </c>
      <c r="F76" s="187"/>
    </row>
    <row r="77" spans="1:6" s="38" customFormat="1" ht="28.5" customHeight="1" thickBot="1">
      <c r="A77" s="17">
        <v>4810</v>
      </c>
      <c r="B77" s="46" t="s">
        <v>75</v>
      </c>
      <c r="C77" s="41"/>
      <c r="D77" s="240"/>
      <c r="E77" s="256">
        <v>73038</v>
      </c>
      <c r="F77" s="310"/>
    </row>
    <row r="78" spans="1:6" s="38" customFormat="1" ht="28.5" customHeight="1" thickBot="1" thickTop="1">
      <c r="A78" s="74">
        <v>801</v>
      </c>
      <c r="B78" s="275" t="s">
        <v>13</v>
      </c>
      <c r="C78" s="115" t="s">
        <v>14</v>
      </c>
      <c r="D78" s="288"/>
      <c r="E78" s="105">
        <f>E79+E88+E97+E108+E116+E91+E104</f>
        <v>492112</v>
      </c>
      <c r="F78" s="178">
        <f>F79+F88+F97+F108+F116+F91+F104</f>
        <v>492112</v>
      </c>
    </row>
    <row r="79" spans="1:6" s="38" customFormat="1" ht="28.5" customHeight="1" thickTop="1">
      <c r="A79" s="121">
        <v>80101</v>
      </c>
      <c r="B79" s="144" t="s">
        <v>119</v>
      </c>
      <c r="C79" s="139"/>
      <c r="D79" s="287"/>
      <c r="E79" s="108">
        <f>SUM(E80:E87)</f>
        <v>89576</v>
      </c>
      <c r="F79" s="159">
        <f>SUM(F80:F87)</f>
        <v>117068</v>
      </c>
    </row>
    <row r="80" spans="1:6" s="38" customFormat="1" ht="15.75" customHeight="1">
      <c r="A80" s="17">
        <v>4040</v>
      </c>
      <c r="B80" s="63" t="s">
        <v>120</v>
      </c>
      <c r="C80" s="276"/>
      <c r="D80" s="240"/>
      <c r="E80" s="106">
        <v>83576</v>
      </c>
      <c r="F80" s="188"/>
    </row>
    <row r="81" spans="1:6" s="38" customFormat="1" ht="17.25" customHeight="1">
      <c r="A81" s="17">
        <v>4170</v>
      </c>
      <c r="B81" s="46" t="s">
        <v>57</v>
      </c>
      <c r="C81" s="276"/>
      <c r="D81" s="240"/>
      <c r="E81" s="106"/>
      <c r="F81" s="188">
        <v>2017</v>
      </c>
    </row>
    <row r="82" spans="1:6" s="38" customFormat="1" ht="17.25" customHeight="1">
      <c r="A82" s="17">
        <v>4210</v>
      </c>
      <c r="B82" s="277" t="s">
        <v>16</v>
      </c>
      <c r="C82" s="276"/>
      <c r="D82" s="240"/>
      <c r="E82" s="106"/>
      <c r="F82" s="188">
        <v>10300</v>
      </c>
    </row>
    <row r="83" spans="1:6" s="38" customFormat="1" ht="17.25" customHeight="1">
      <c r="A83" s="17">
        <v>4260</v>
      </c>
      <c r="B83" s="278" t="s">
        <v>121</v>
      </c>
      <c r="C83" s="276"/>
      <c r="D83" s="240"/>
      <c r="E83" s="106">
        <v>6000</v>
      </c>
      <c r="F83" s="188"/>
    </row>
    <row r="84" spans="1:6" s="38" customFormat="1" ht="17.25" customHeight="1">
      <c r="A84" s="17">
        <v>4300</v>
      </c>
      <c r="B84" s="277" t="s">
        <v>12</v>
      </c>
      <c r="C84" s="276"/>
      <c r="D84" s="240"/>
      <c r="E84" s="106"/>
      <c r="F84" s="188">
        <v>5000</v>
      </c>
    </row>
    <row r="85" spans="1:6" s="38" customFormat="1" ht="17.25" customHeight="1">
      <c r="A85" s="17">
        <v>4350</v>
      </c>
      <c r="B85" s="278" t="s">
        <v>122</v>
      </c>
      <c r="C85" s="276"/>
      <c r="D85" s="240"/>
      <c r="E85" s="106"/>
      <c r="F85" s="188">
        <v>1000</v>
      </c>
    </row>
    <row r="86" spans="1:6" s="38" customFormat="1" ht="17.25" customHeight="1">
      <c r="A86" s="17">
        <v>4440</v>
      </c>
      <c r="B86" s="277" t="s">
        <v>42</v>
      </c>
      <c r="C86" s="41"/>
      <c r="D86" s="240"/>
      <c r="E86" s="106"/>
      <c r="F86" s="188">
        <v>35601</v>
      </c>
    </row>
    <row r="87" spans="1:6" s="38" customFormat="1" ht="17.25" customHeight="1">
      <c r="A87" s="17">
        <v>6050</v>
      </c>
      <c r="B87" s="277" t="s">
        <v>55</v>
      </c>
      <c r="C87" s="41"/>
      <c r="D87" s="240"/>
      <c r="E87" s="106"/>
      <c r="F87" s="188">
        <v>63150</v>
      </c>
    </row>
    <row r="88" spans="1:6" s="38" customFormat="1" ht="15.75" customHeight="1">
      <c r="A88" s="40">
        <v>80103</v>
      </c>
      <c r="B88" s="279" t="s">
        <v>123</v>
      </c>
      <c r="C88" s="280"/>
      <c r="D88" s="286"/>
      <c r="E88" s="107">
        <f>SUM(E89:E90)</f>
        <v>4376</v>
      </c>
      <c r="F88" s="284"/>
    </row>
    <row r="89" spans="1:6" s="38" customFormat="1" ht="15.75" customHeight="1">
      <c r="A89" s="17">
        <v>4040</v>
      </c>
      <c r="B89" s="63" t="s">
        <v>120</v>
      </c>
      <c r="C89" s="41"/>
      <c r="D89" s="240"/>
      <c r="E89" s="106">
        <v>2706</v>
      </c>
      <c r="F89" s="188"/>
    </row>
    <row r="90" spans="1:6" s="38" customFormat="1" ht="15.75" customHeight="1">
      <c r="A90" s="17">
        <v>4440</v>
      </c>
      <c r="B90" s="277" t="s">
        <v>42</v>
      </c>
      <c r="C90" s="41"/>
      <c r="D90" s="240"/>
      <c r="E90" s="106">
        <v>1670</v>
      </c>
      <c r="F90" s="188"/>
    </row>
    <row r="91" spans="1:6" s="38" customFormat="1" ht="15.75" customHeight="1">
      <c r="A91" s="40">
        <v>80104</v>
      </c>
      <c r="B91" s="279" t="s">
        <v>124</v>
      </c>
      <c r="C91" s="280"/>
      <c r="D91" s="286"/>
      <c r="E91" s="107">
        <f>SUM(E92:E96)</f>
        <v>66760</v>
      </c>
      <c r="F91" s="284">
        <f>SUM(F92:F96)</f>
        <v>44315</v>
      </c>
    </row>
    <row r="92" spans="1:6" s="38" customFormat="1" ht="15.75" customHeight="1">
      <c r="A92" s="17">
        <v>4040</v>
      </c>
      <c r="B92" s="63" t="s">
        <v>120</v>
      </c>
      <c r="C92" s="41"/>
      <c r="D92" s="240"/>
      <c r="E92" s="106">
        <v>64760</v>
      </c>
      <c r="F92" s="188"/>
    </row>
    <row r="93" spans="1:6" s="38" customFormat="1" ht="15.75" customHeight="1">
      <c r="A93" s="17">
        <v>4210</v>
      </c>
      <c r="B93" s="277" t="s">
        <v>16</v>
      </c>
      <c r="C93" s="41"/>
      <c r="D93" s="240"/>
      <c r="E93" s="106"/>
      <c r="F93" s="188">
        <v>3000</v>
      </c>
    </row>
    <row r="94" spans="1:6" s="38" customFormat="1" ht="15.75" customHeight="1">
      <c r="A94" s="17">
        <v>4300</v>
      </c>
      <c r="B94" s="277" t="s">
        <v>12</v>
      </c>
      <c r="C94" s="41"/>
      <c r="D94" s="240"/>
      <c r="E94" s="106">
        <v>2000</v>
      </c>
      <c r="F94" s="188"/>
    </row>
    <row r="95" spans="1:6" s="38" customFormat="1" ht="27.75" customHeight="1">
      <c r="A95" s="17">
        <v>4370</v>
      </c>
      <c r="B95" s="278" t="s">
        <v>125</v>
      </c>
      <c r="C95" s="41"/>
      <c r="D95" s="240"/>
      <c r="E95" s="106"/>
      <c r="F95" s="188">
        <v>2000</v>
      </c>
    </row>
    <row r="96" spans="1:6" s="38" customFormat="1" ht="21.75" customHeight="1">
      <c r="A96" s="17">
        <v>4440</v>
      </c>
      <c r="B96" s="277" t="s">
        <v>42</v>
      </c>
      <c r="C96" s="41"/>
      <c r="D96" s="240"/>
      <c r="E96" s="106"/>
      <c r="F96" s="188">
        <v>39315</v>
      </c>
    </row>
    <row r="97" spans="1:6" s="38" customFormat="1" ht="17.25" customHeight="1">
      <c r="A97" s="121">
        <v>80110</v>
      </c>
      <c r="B97" s="144" t="s">
        <v>126</v>
      </c>
      <c r="C97" s="139"/>
      <c r="D97" s="286"/>
      <c r="E97" s="108">
        <f>SUM(E98:E103)</f>
        <v>115544</v>
      </c>
      <c r="F97" s="181">
        <f>SUM(F98:F103)</f>
        <v>20638</v>
      </c>
    </row>
    <row r="98" spans="1:6" s="38" customFormat="1" ht="17.25" customHeight="1">
      <c r="A98" s="17">
        <v>4040</v>
      </c>
      <c r="B98" s="63" t="s">
        <v>120</v>
      </c>
      <c r="C98" s="276"/>
      <c r="D98" s="240"/>
      <c r="E98" s="106">
        <v>85920</v>
      </c>
      <c r="F98" s="188"/>
    </row>
    <row r="99" spans="1:6" s="38" customFormat="1" ht="17.25" customHeight="1">
      <c r="A99" s="17">
        <v>4170</v>
      </c>
      <c r="B99" s="277" t="s">
        <v>57</v>
      </c>
      <c r="C99" s="276"/>
      <c r="D99" s="240"/>
      <c r="E99" s="106"/>
      <c r="F99" s="188">
        <v>603</v>
      </c>
    </row>
    <row r="100" spans="1:6" s="38" customFormat="1" ht="17.25" customHeight="1">
      <c r="A100" s="17">
        <v>4210</v>
      </c>
      <c r="B100" s="277" t="s">
        <v>16</v>
      </c>
      <c r="C100" s="276"/>
      <c r="D100" s="240"/>
      <c r="E100" s="106">
        <v>5535</v>
      </c>
      <c r="F100" s="188"/>
    </row>
    <row r="101" spans="1:6" s="38" customFormat="1" ht="17.25" customHeight="1">
      <c r="A101" s="17">
        <v>4240</v>
      </c>
      <c r="B101" s="278" t="s">
        <v>127</v>
      </c>
      <c r="C101" s="276"/>
      <c r="D101" s="240"/>
      <c r="E101" s="106"/>
      <c r="F101" s="188">
        <v>5535</v>
      </c>
    </row>
    <row r="102" spans="1:6" s="38" customFormat="1" ht="17.25" customHeight="1">
      <c r="A102" s="17">
        <v>4440</v>
      </c>
      <c r="B102" s="277" t="s">
        <v>42</v>
      </c>
      <c r="C102" s="276"/>
      <c r="D102" s="240"/>
      <c r="E102" s="106">
        <v>24089</v>
      </c>
      <c r="F102" s="188"/>
    </row>
    <row r="103" spans="1:6" s="38" customFormat="1" ht="17.25" customHeight="1">
      <c r="A103" s="17">
        <v>6050</v>
      </c>
      <c r="B103" s="277" t="s">
        <v>55</v>
      </c>
      <c r="C103" s="276"/>
      <c r="D103" s="240"/>
      <c r="E103" s="106"/>
      <c r="F103" s="188">
        <v>14500</v>
      </c>
    </row>
    <row r="104" spans="1:6" s="38" customFormat="1" ht="26.25" customHeight="1">
      <c r="A104" s="40">
        <v>80114</v>
      </c>
      <c r="B104" s="279" t="s">
        <v>128</v>
      </c>
      <c r="C104" s="281"/>
      <c r="D104" s="286"/>
      <c r="E104" s="107">
        <f>SUM(E105:E107)</f>
        <v>4742</v>
      </c>
      <c r="F104" s="284">
        <f>SUM(F105:F107)</f>
        <v>7610</v>
      </c>
    </row>
    <row r="105" spans="1:6" s="38" customFormat="1" ht="13.5" customHeight="1">
      <c r="A105" s="17">
        <v>4040</v>
      </c>
      <c r="B105" s="63" t="s">
        <v>120</v>
      </c>
      <c r="C105" s="276"/>
      <c r="D105" s="240"/>
      <c r="E105" s="106">
        <v>4428</v>
      </c>
      <c r="F105" s="188"/>
    </row>
    <row r="106" spans="1:6" s="38" customFormat="1" ht="13.5" customHeight="1">
      <c r="A106" s="17">
        <v>4300</v>
      </c>
      <c r="B106" s="277" t="s">
        <v>12</v>
      </c>
      <c r="C106" s="276"/>
      <c r="D106" s="240"/>
      <c r="E106" s="106"/>
      <c r="F106" s="188">
        <v>7610</v>
      </c>
    </row>
    <row r="107" spans="1:6" s="38" customFormat="1" ht="13.5" customHeight="1">
      <c r="A107" s="17">
        <v>4440</v>
      </c>
      <c r="B107" s="277" t="s">
        <v>42</v>
      </c>
      <c r="C107" s="282"/>
      <c r="D107" s="240"/>
      <c r="E107" s="192">
        <v>314</v>
      </c>
      <c r="F107" s="285"/>
    </row>
    <row r="108" spans="1:6" s="38" customFormat="1" ht="13.5" customHeight="1">
      <c r="A108" s="40">
        <v>80146</v>
      </c>
      <c r="B108" s="279" t="s">
        <v>41</v>
      </c>
      <c r="C108" s="281"/>
      <c r="D108" s="286"/>
      <c r="E108" s="107">
        <f>SUM(E109:E115)</f>
        <v>211114</v>
      </c>
      <c r="F108" s="284">
        <f>SUM(F109:F115)</f>
        <v>214084</v>
      </c>
    </row>
    <row r="109" spans="1:6" s="38" customFormat="1" ht="13.5" customHeight="1">
      <c r="A109" s="17">
        <v>4040</v>
      </c>
      <c r="B109" s="63" t="s">
        <v>120</v>
      </c>
      <c r="C109" s="276"/>
      <c r="D109" s="240"/>
      <c r="E109" s="106">
        <v>314</v>
      </c>
      <c r="F109" s="188"/>
    </row>
    <row r="110" spans="1:6" s="38" customFormat="1" ht="13.5" customHeight="1">
      <c r="A110" s="17">
        <v>4210</v>
      </c>
      <c r="B110" s="277" t="s">
        <v>16</v>
      </c>
      <c r="C110" s="276"/>
      <c r="D110" s="240"/>
      <c r="E110" s="106"/>
      <c r="F110" s="188">
        <v>14734</v>
      </c>
    </row>
    <row r="111" spans="1:6" s="38" customFormat="1" ht="13.5" customHeight="1">
      <c r="A111" s="17">
        <v>4240</v>
      </c>
      <c r="B111" s="278" t="s">
        <v>127</v>
      </c>
      <c r="C111" s="276"/>
      <c r="D111" s="240"/>
      <c r="E111" s="106"/>
      <c r="F111" s="188">
        <v>400</v>
      </c>
    </row>
    <row r="112" spans="1:6" s="38" customFormat="1" ht="13.5" customHeight="1">
      <c r="A112" s="17">
        <v>4300</v>
      </c>
      <c r="B112" s="277" t="s">
        <v>12</v>
      </c>
      <c r="C112" s="276"/>
      <c r="D112" s="240"/>
      <c r="E112" s="106">
        <v>210800</v>
      </c>
      <c r="F112" s="188">
        <v>71166</v>
      </c>
    </row>
    <row r="113" spans="1:6" s="38" customFormat="1" ht="13.5" customHeight="1">
      <c r="A113" s="17">
        <v>4410</v>
      </c>
      <c r="B113" s="277" t="s">
        <v>81</v>
      </c>
      <c r="C113" s="276"/>
      <c r="D113" s="240"/>
      <c r="E113" s="106"/>
      <c r="F113" s="188">
        <v>32980</v>
      </c>
    </row>
    <row r="114" spans="1:6" s="38" customFormat="1" ht="13.5" customHeight="1">
      <c r="A114" s="189">
        <v>4440</v>
      </c>
      <c r="B114" s="315" t="s">
        <v>42</v>
      </c>
      <c r="C114" s="282"/>
      <c r="D114" s="287"/>
      <c r="E114" s="192"/>
      <c r="F114" s="285">
        <v>3084</v>
      </c>
    </row>
    <row r="115" spans="1:6" s="38" customFormat="1" ht="25.5" customHeight="1">
      <c r="A115" s="17">
        <v>4700</v>
      </c>
      <c r="B115" s="283" t="s">
        <v>109</v>
      </c>
      <c r="C115" s="276"/>
      <c r="D115" s="240"/>
      <c r="E115" s="106"/>
      <c r="F115" s="188">
        <v>91720</v>
      </c>
    </row>
    <row r="116" spans="1:6" s="38" customFormat="1" ht="18" customHeight="1">
      <c r="A116" s="40">
        <v>80195</v>
      </c>
      <c r="B116" s="279" t="s">
        <v>15</v>
      </c>
      <c r="C116" s="281"/>
      <c r="D116" s="286"/>
      <c r="E116" s="107"/>
      <c r="F116" s="284">
        <f>SUM(F117:F118)</f>
        <v>88397</v>
      </c>
    </row>
    <row r="117" spans="1:6" s="38" customFormat="1" ht="16.5" customHeight="1">
      <c r="A117" s="17">
        <v>4300</v>
      </c>
      <c r="B117" s="277" t="s">
        <v>12</v>
      </c>
      <c r="C117" s="276"/>
      <c r="D117" s="240"/>
      <c r="E117" s="106"/>
      <c r="F117" s="188">
        <v>79760</v>
      </c>
    </row>
    <row r="118" spans="1:6" s="38" customFormat="1" ht="17.25" customHeight="1" thickBot="1">
      <c r="A118" s="17">
        <v>4440</v>
      </c>
      <c r="B118" s="277" t="s">
        <v>42</v>
      </c>
      <c r="C118" s="282"/>
      <c r="D118" s="240"/>
      <c r="E118" s="192"/>
      <c r="F118" s="285">
        <v>8637</v>
      </c>
    </row>
    <row r="119" spans="1:6" s="2" customFormat="1" ht="16.5" customHeight="1" thickBot="1" thickTop="1">
      <c r="A119" s="74">
        <v>851</v>
      </c>
      <c r="B119" s="151" t="s">
        <v>69</v>
      </c>
      <c r="C119" s="115" t="s">
        <v>70</v>
      </c>
      <c r="D119" s="227"/>
      <c r="E119" s="246">
        <f>E120+E123</f>
        <v>57000</v>
      </c>
      <c r="F119" s="180">
        <f>F120+F123</f>
        <v>57000</v>
      </c>
    </row>
    <row r="120" spans="1:6" s="2" customFormat="1" ht="18.75" customHeight="1" thickTop="1">
      <c r="A120" s="85">
        <v>85153</v>
      </c>
      <c r="B120" s="152" t="s">
        <v>71</v>
      </c>
      <c r="C120" s="153"/>
      <c r="D120" s="241"/>
      <c r="E120" s="257">
        <f>SUM(E121:E122)</f>
        <v>4500</v>
      </c>
      <c r="F120" s="184">
        <f>SUM(F121:F122)</f>
        <v>4500</v>
      </c>
    </row>
    <row r="121" spans="1:6" s="2" customFormat="1" ht="19.5" customHeight="1">
      <c r="A121" s="73">
        <v>3000</v>
      </c>
      <c r="B121" s="148" t="s">
        <v>72</v>
      </c>
      <c r="C121" s="155"/>
      <c r="D121" s="230"/>
      <c r="E121" s="249">
        <v>4500</v>
      </c>
      <c r="F121" s="18"/>
    </row>
    <row r="122" spans="1:6" s="2" customFormat="1" ht="45" customHeight="1">
      <c r="A122" s="73">
        <v>6170</v>
      </c>
      <c r="B122" s="148" t="s">
        <v>73</v>
      </c>
      <c r="C122" s="100"/>
      <c r="D122" s="230"/>
      <c r="E122" s="249"/>
      <c r="F122" s="18">
        <v>4500</v>
      </c>
    </row>
    <row r="123" spans="1:6" s="16" customFormat="1" ht="17.25" customHeight="1">
      <c r="A123" s="121">
        <v>85154</v>
      </c>
      <c r="B123" s="158" t="s">
        <v>74</v>
      </c>
      <c r="C123" s="139"/>
      <c r="D123" s="233"/>
      <c r="E123" s="251">
        <f>SUM(E124:E126)</f>
        <v>52500</v>
      </c>
      <c r="F123" s="181">
        <f>SUM(F124:F126)</f>
        <v>52500</v>
      </c>
    </row>
    <row r="124" spans="1:6" s="2" customFormat="1" ht="20.25" customHeight="1">
      <c r="A124" s="73">
        <v>3000</v>
      </c>
      <c r="B124" s="148" t="s">
        <v>72</v>
      </c>
      <c r="C124" s="155"/>
      <c r="D124" s="230"/>
      <c r="E124" s="249"/>
      <c r="F124" s="18">
        <f>4500+28000</f>
        <v>32500</v>
      </c>
    </row>
    <row r="125" spans="1:6" s="2" customFormat="1" ht="17.25" customHeight="1">
      <c r="A125" s="73">
        <v>4300</v>
      </c>
      <c r="B125" s="137" t="s">
        <v>12</v>
      </c>
      <c r="C125" s="147"/>
      <c r="D125" s="237"/>
      <c r="E125" s="249">
        <v>48000</v>
      </c>
      <c r="F125" s="18"/>
    </row>
    <row r="126" spans="1:6" s="2" customFormat="1" ht="27" customHeight="1" thickBot="1">
      <c r="A126" s="111">
        <v>6060</v>
      </c>
      <c r="B126" s="93" t="s">
        <v>60</v>
      </c>
      <c r="C126" s="100"/>
      <c r="D126" s="230"/>
      <c r="E126" s="249">
        <v>4500</v>
      </c>
      <c r="F126" s="141">
        <v>20000</v>
      </c>
    </row>
    <row r="127" spans="1:6" s="44" customFormat="1" ht="27" customHeight="1" thickBot="1" thickTop="1">
      <c r="A127" s="50" t="s">
        <v>23</v>
      </c>
      <c r="B127" s="51" t="s">
        <v>21</v>
      </c>
      <c r="C127" s="52" t="s">
        <v>14</v>
      </c>
      <c r="D127" s="178">
        <f>D131</f>
        <v>485193</v>
      </c>
      <c r="E127" s="246">
        <f>E128+E131+E135</f>
        <v>8006</v>
      </c>
      <c r="F127" s="178">
        <f>F131+F128+F135</f>
        <v>493199</v>
      </c>
    </row>
    <row r="128" spans="1:6" s="44" customFormat="1" ht="18" customHeight="1" thickTop="1">
      <c r="A128" s="35">
        <v>85401</v>
      </c>
      <c r="B128" s="290" t="s">
        <v>85</v>
      </c>
      <c r="C128" s="291"/>
      <c r="D128" s="289"/>
      <c r="E128" s="110">
        <f>E129+E130</f>
        <v>8006</v>
      </c>
      <c r="F128" s="187">
        <f>F129+F130</f>
        <v>1909</v>
      </c>
    </row>
    <row r="129" spans="1:6" s="44" customFormat="1" ht="13.5" customHeight="1">
      <c r="A129" s="17">
        <v>4040</v>
      </c>
      <c r="B129" s="63" t="s">
        <v>120</v>
      </c>
      <c r="C129" s="292"/>
      <c r="D129" s="295"/>
      <c r="E129" s="109">
        <v>8006</v>
      </c>
      <c r="F129" s="294"/>
    </row>
    <row r="130" spans="1:6" s="44" customFormat="1" ht="13.5" customHeight="1">
      <c r="A130" s="17">
        <v>4440</v>
      </c>
      <c r="B130" s="277" t="s">
        <v>42</v>
      </c>
      <c r="C130" s="293"/>
      <c r="D130" s="296"/>
      <c r="E130" s="297"/>
      <c r="F130" s="285">
        <v>1909</v>
      </c>
    </row>
    <row r="131" spans="1:6" s="44" customFormat="1" ht="18.75" customHeight="1">
      <c r="A131" s="176" t="s">
        <v>45</v>
      </c>
      <c r="B131" s="72" t="s">
        <v>34</v>
      </c>
      <c r="C131" s="103"/>
      <c r="D131" s="304">
        <f>SUM(D132:D134)</f>
        <v>485193</v>
      </c>
      <c r="E131" s="305"/>
      <c r="F131" s="306">
        <f>SUM(F132:F134)</f>
        <v>485193</v>
      </c>
    </row>
    <row r="132" spans="1:6" s="2" customFormat="1" ht="30" customHeight="1">
      <c r="A132" s="214">
        <v>2030</v>
      </c>
      <c r="B132" s="215" t="s">
        <v>129</v>
      </c>
      <c r="C132" s="94"/>
      <c r="D132" s="141">
        <v>485193</v>
      </c>
      <c r="E132" s="249"/>
      <c r="F132" s="141"/>
    </row>
    <row r="133" spans="1:6" s="2" customFormat="1" ht="15" customHeight="1">
      <c r="A133" s="73">
        <v>3240</v>
      </c>
      <c r="B133" s="137" t="s">
        <v>47</v>
      </c>
      <c r="C133" s="100"/>
      <c r="D133" s="230"/>
      <c r="E133" s="249"/>
      <c r="F133" s="141">
        <f>6000+457193</f>
        <v>463193</v>
      </c>
    </row>
    <row r="134" spans="1:6" s="2" customFormat="1" ht="17.25" customHeight="1">
      <c r="A134" s="73">
        <v>3260</v>
      </c>
      <c r="B134" s="93" t="s">
        <v>117</v>
      </c>
      <c r="C134" s="94"/>
      <c r="D134" s="141"/>
      <c r="E134" s="249"/>
      <c r="F134" s="141">
        <v>22000</v>
      </c>
    </row>
    <row r="135" spans="1:6" s="2" customFormat="1" ht="16.5" customHeight="1">
      <c r="A135" s="40">
        <v>85495</v>
      </c>
      <c r="B135" s="279" t="s">
        <v>15</v>
      </c>
      <c r="C135" s="281"/>
      <c r="D135" s="299"/>
      <c r="E135" s="298"/>
      <c r="F135" s="284">
        <f>F136</f>
        <v>6097</v>
      </c>
    </row>
    <row r="136" spans="1:6" s="2" customFormat="1" ht="19.5" customHeight="1" thickBot="1">
      <c r="A136" s="300">
        <v>4300</v>
      </c>
      <c r="B136" s="301" t="s">
        <v>12</v>
      </c>
      <c r="C136" s="302"/>
      <c r="D136" s="141"/>
      <c r="E136" s="249"/>
      <c r="F136" s="303">
        <v>6097</v>
      </c>
    </row>
    <row r="137" spans="1:6" s="44" customFormat="1" ht="30.75" customHeight="1" thickBot="1" thickTop="1">
      <c r="A137" s="39">
        <v>900</v>
      </c>
      <c r="B137" s="64" t="s">
        <v>48</v>
      </c>
      <c r="C137" s="68" t="s">
        <v>24</v>
      </c>
      <c r="D137" s="238"/>
      <c r="E137" s="254">
        <f>E138</f>
        <v>74500</v>
      </c>
      <c r="F137" s="34">
        <f>F138</f>
        <v>74500</v>
      </c>
    </row>
    <row r="138" spans="1:6" s="2" customFormat="1" ht="18" customHeight="1" thickTop="1">
      <c r="A138" s="121">
        <v>90095</v>
      </c>
      <c r="B138" s="144" t="s">
        <v>15</v>
      </c>
      <c r="C138" s="139"/>
      <c r="D138" s="233"/>
      <c r="E138" s="251">
        <f>E139+E142+E146</f>
        <v>74500</v>
      </c>
      <c r="F138" s="159">
        <f>F139+F142+F146</f>
        <v>74500</v>
      </c>
    </row>
    <row r="139" spans="1:6" s="136" customFormat="1" ht="18" customHeight="1">
      <c r="A139" s="126"/>
      <c r="B139" s="134" t="s">
        <v>100</v>
      </c>
      <c r="C139" s="135"/>
      <c r="D139" s="229"/>
      <c r="E139" s="248">
        <f>SUM(E140:E141)</f>
        <v>1500</v>
      </c>
      <c r="F139" s="179">
        <f>SUM(F140:F141)</f>
        <v>1500</v>
      </c>
    </row>
    <row r="140" spans="1:6" s="2" customFormat="1" ht="15" customHeight="1">
      <c r="A140" s="73">
        <v>4270</v>
      </c>
      <c r="B140" s="137" t="s">
        <v>25</v>
      </c>
      <c r="C140" s="100"/>
      <c r="D140" s="230"/>
      <c r="E140" s="249">
        <v>1500</v>
      </c>
      <c r="F140" s="141"/>
    </row>
    <row r="141" spans="1:6" s="2" customFormat="1" ht="15" customHeight="1">
      <c r="A141" s="73">
        <v>4300</v>
      </c>
      <c r="B141" s="137" t="s">
        <v>12</v>
      </c>
      <c r="C141" s="147"/>
      <c r="D141" s="237"/>
      <c r="E141" s="249"/>
      <c r="F141" s="141">
        <v>1500</v>
      </c>
    </row>
    <row r="142" spans="1:6" s="136" customFormat="1" ht="17.25" customHeight="1">
      <c r="A142" s="126"/>
      <c r="B142" s="134" t="s">
        <v>98</v>
      </c>
      <c r="C142" s="135"/>
      <c r="D142" s="229"/>
      <c r="E142" s="248">
        <f>SUM(E143:E145)</f>
        <v>43000</v>
      </c>
      <c r="F142" s="179">
        <f>SUM(F143:F145)</f>
        <v>43000</v>
      </c>
    </row>
    <row r="143" spans="1:6" s="2" customFormat="1" ht="15" customHeight="1">
      <c r="A143" s="73">
        <v>4270</v>
      </c>
      <c r="B143" s="137" t="s">
        <v>139</v>
      </c>
      <c r="C143" s="100"/>
      <c r="D143" s="230"/>
      <c r="E143" s="249">
        <v>43000</v>
      </c>
      <c r="F143" s="141"/>
    </row>
    <row r="144" spans="1:6" s="2" customFormat="1" ht="18" customHeight="1">
      <c r="A144" s="73">
        <v>4270</v>
      </c>
      <c r="B144" s="137" t="s">
        <v>140</v>
      </c>
      <c r="C144" s="100"/>
      <c r="D144" s="230"/>
      <c r="E144" s="249"/>
      <c r="F144" s="141">
        <v>3000</v>
      </c>
    </row>
    <row r="145" spans="1:6" s="2" customFormat="1" ht="18" customHeight="1">
      <c r="A145" s="111">
        <v>6050</v>
      </c>
      <c r="B145" s="93" t="s">
        <v>141</v>
      </c>
      <c r="C145" s="100"/>
      <c r="D145" s="230"/>
      <c r="E145" s="249"/>
      <c r="F145" s="18">
        <v>40000</v>
      </c>
    </row>
    <row r="146" spans="1:6" s="136" customFormat="1" ht="18" customHeight="1">
      <c r="A146" s="126"/>
      <c r="B146" s="134" t="s">
        <v>101</v>
      </c>
      <c r="C146" s="135"/>
      <c r="D146" s="229"/>
      <c r="E146" s="248">
        <f>SUM(E147:E148)</f>
        <v>30000</v>
      </c>
      <c r="F146" s="138">
        <f>SUM(F147:F148)</f>
        <v>30000</v>
      </c>
    </row>
    <row r="147" spans="1:6" s="2" customFormat="1" ht="15" customHeight="1">
      <c r="A147" s="73">
        <v>4270</v>
      </c>
      <c r="B147" s="137" t="s">
        <v>102</v>
      </c>
      <c r="C147" s="100"/>
      <c r="D147" s="230"/>
      <c r="E147" s="249">
        <v>30000</v>
      </c>
      <c r="F147" s="18"/>
    </row>
    <row r="148" spans="1:6" s="2" customFormat="1" ht="15" customHeight="1" thickBot="1">
      <c r="A148" s="73">
        <v>4300</v>
      </c>
      <c r="B148" s="137" t="s">
        <v>12</v>
      </c>
      <c r="C148" s="147"/>
      <c r="D148" s="237"/>
      <c r="E148" s="249"/>
      <c r="F148" s="18">
        <v>30000</v>
      </c>
    </row>
    <row r="149" spans="1:6" s="44" customFormat="1" ht="26.25" customHeight="1" thickTop="1">
      <c r="A149" s="35">
        <v>921</v>
      </c>
      <c r="B149" s="65" t="s">
        <v>29</v>
      </c>
      <c r="C149" s="69" t="s">
        <v>59</v>
      </c>
      <c r="D149" s="154"/>
      <c r="E149" s="255">
        <f>E150</f>
        <v>2500</v>
      </c>
      <c r="F149" s="187">
        <f>F150</f>
        <v>2500</v>
      </c>
    </row>
    <row r="150" spans="1:6" s="44" customFormat="1" ht="18.75" customHeight="1">
      <c r="A150" s="316">
        <v>92195</v>
      </c>
      <c r="B150" s="317" t="s">
        <v>15</v>
      </c>
      <c r="C150" s="318"/>
      <c r="D150" s="296"/>
      <c r="E150" s="319">
        <f>SUM(E152:E153)</f>
        <v>2500</v>
      </c>
      <c r="F150" s="320">
        <f>SUM(F152:F153)</f>
        <v>2500</v>
      </c>
    </row>
    <row r="151" spans="1:6" s="136" customFormat="1" ht="12.75" customHeight="1">
      <c r="A151" s="126"/>
      <c r="B151" s="134" t="s">
        <v>142</v>
      </c>
      <c r="C151" s="135"/>
      <c r="D151" s="229"/>
      <c r="E151" s="248">
        <f>SUM(E152:E153)</f>
        <v>2500</v>
      </c>
      <c r="F151" s="138">
        <f>SUM(F152:F153)</f>
        <v>2500</v>
      </c>
    </row>
    <row r="152" spans="1:6" s="2" customFormat="1" ht="18" customHeight="1">
      <c r="A152" s="73">
        <v>4210</v>
      </c>
      <c r="B152" s="5" t="s">
        <v>16</v>
      </c>
      <c r="C152" s="147"/>
      <c r="D152" s="237"/>
      <c r="E152" s="249">
        <v>2500</v>
      </c>
      <c r="F152" s="18"/>
    </row>
    <row r="153" spans="1:6" s="2" customFormat="1" ht="15" customHeight="1" thickBot="1">
      <c r="A153" s="73">
        <v>4300</v>
      </c>
      <c r="B153" s="137" t="s">
        <v>12</v>
      </c>
      <c r="C153" s="147"/>
      <c r="D153" s="237"/>
      <c r="E153" s="249"/>
      <c r="F153" s="18">
        <v>2500</v>
      </c>
    </row>
    <row r="154" spans="1:6" s="156" customFormat="1" ht="19.5" customHeight="1" thickBot="1" thickTop="1">
      <c r="A154" s="130"/>
      <c r="B154" s="20" t="s">
        <v>18</v>
      </c>
      <c r="C154" s="48"/>
      <c r="D154" s="182">
        <f>D137+D119+D75+D44+D11+D127</f>
        <v>485193</v>
      </c>
      <c r="E154" s="274">
        <f>E149+E137+E127+E75+E119+E44+E11+E78</f>
        <v>9566684</v>
      </c>
      <c r="F154" s="182">
        <f>F149+F137+F127+F75+F119+F44+F11+F78</f>
        <v>10051877</v>
      </c>
    </row>
    <row r="155" spans="1:7" ht="18.75" customHeight="1" thickBot="1" thickTop="1">
      <c r="A155" s="219"/>
      <c r="B155" s="220" t="s">
        <v>118</v>
      </c>
      <c r="C155" s="221"/>
      <c r="D155" s="242"/>
      <c r="E155" s="331">
        <f>F154-E154</f>
        <v>485193</v>
      </c>
      <c r="F155" s="332"/>
      <c r="G155" s="222"/>
    </row>
    <row r="156" ht="15.75" thickTop="1"/>
  </sheetData>
  <mergeCells count="1">
    <mergeCell ref="E155:F155"/>
  </mergeCells>
  <printOptions horizontalCentered="1"/>
  <pageMargins left="0.19" right="0" top="0.81" bottom="0.71" header="0.31" footer="0.68"/>
  <pageSetup firstPageNumber="5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">
      <selection activeCell="D2" sqref="D2:D4"/>
    </sheetView>
  </sheetViews>
  <sheetFormatPr defaultColWidth="9.140625" defaultRowHeight="12.75"/>
  <cols>
    <col min="1" max="1" width="7.8515625" style="1" customWidth="1"/>
    <col min="2" max="2" width="43.28125" style="1" customWidth="1"/>
    <col min="3" max="3" width="5.28125" style="1" customWidth="1"/>
    <col min="4" max="4" width="13.00390625" style="1" customWidth="1"/>
    <col min="5" max="5" width="12.8515625" style="1" customWidth="1"/>
    <col min="6" max="16384" width="10.00390625" style="1" customWidth="1"/>
  </cols>
  <sheetData>
    <row r="1" spans="2:4" ht="13.5" customHeight="1">
      <c r="B1" s="53"/>
      <c r="C1" s="2"/>
      <c r="D1" s="54" t="s">
        <v>0</v>
      </c>
    </row>
    <row r="2" spans="1:4" ht="13.5" customHeight="1">
      <c r="A2" s="3"/>
      <c r="B2" s="4"/>
      <c r="C2" s="5"/>
      <c r="D2" s="6" t="s">
        <v>143</v>
      </c>
    </row>
    <row r="3" spans="1:4" ht="13.5" customHeight="1">
      <c r="A3" s="3"/>
      <c r="B3" s="4"/>
      <c r="C3" s="5"/>
      <c r="D3" s="7" t="s">
        <v>1</v>
      </c>
    </row>
    <row r="4" spans="1:4" ht="15" customHeight="1">
      <c r="A4" s="3"/>
      <c r="B4" s="4"/>
      <c r="C4" s="5"/>
      <c r="D4" s="7" t="s">
        <v>144</v>
      </c>
    </row>
    <row r="5" spans="1:4" ht="15" customHeight="1">
      <c r="A5" s="3"/>
      <c r="B5" s="4"/>
      <c r="C5" s="5"/>
      <c r="D5" s="7"/>
    </row>
    <row r="6" spans="1:5" s="2" customFormat="1" ht="36" customHeight="1">
      <c r="A6" s="8" t="s">
        <v>54</v>
      </c>
      <c r="B6" s="9"/>
      <c r="C6" s="55"/>
      <c r="D6" s="55"/>
      <c r="E6" s="55"/>
    </row>
    <row r="7" spans="1:5" s="2" customFormat="1" ht="13.5" customHeight="1" thickBot="1">
      <c r="A7" s="10"/>
      <c r="B7" s="9"/>
      <c r="C7" s="55"/>
      <c r="D7" s="55"/>
      <c r="E7" s="56" t="s">
        <v>2</v>
      </c>
    </row>
    <row r="8" spans="1:5" s="13" customFormat="1" ht="23.25" customHeight="1">
      <c r="A8" s="57" t="s">
        <v>3</v>
      </c>
      <c r="B8" s="333" t="s">
        <v>4</v>
      </c>
      <c r="C8" s="32" t="s">
        <v>5</v>
      </c>
      <c r="D8" s="161" t="s">
        <v>6</v>
      </c>
      <c r="E8" s="307"/>
    </row>
    <row r="9" spans="1:5" s="13" customFormat="1" ht="16.5" customHeight="1">
      <c r="A9" s="58" t="s">
        <v>7</v>
      </c>
      <c r="B9" s="334"/>
      <c r="C9" s="59" t="s">
        <v>8</v>
      </c>
      <c r="D9" s="162" t="s">
        <v>9</v>
      </c>
      <c r="E9" s="308" t="s">
        <v>10</v>
      </c>
    </row>
    <row r="10" spans="1:5" s="15" customFormat="1" ht="11.25" customHeight="1" thickBot="1">
      <c r="A10" s="60">
        <v>1</v>
      </c>
      <c r="B10" s="14">
        <v>2</v>
      </c>
      <c r="C10" s="14">
        <v>3</v>
      </c>
      <c r="D10" s="14">
        <v>4</v>
      </c>
      <c r="E10" s="209">
        <v>5</v>
      </c>
    </row>
    <row r="11" spans="1:5" s="15" customFormat="1" ht="23.25" customHeight="1" thickBot="1" thickTop="1">
      <c r="A11" s="74">
        <v>801</v>
      </c>
      <c r="B11" s="76" t="s">
        <v>13</v>
      </c>
      <c r="C11" s="68" t="s">
        <v>14</v>
      </c>
      <c r="D11" s="163">
        <f>D12+D15+D18+D21+D26+D29+D32+D35+D43</f>
        <v>268461</v>
      </c>
      <c r="E11" s="178">
        <f>E12+E15+E18+E21+E26+E29+E32+E35+E43</f>
        <v>268461</v>
      </c>
    </row>
    <row r="12" spans="1:5" s="15" customFormat="1" ht="18.75" customHeight="1" thickTop="1">
      <c r="A12" s="85">
        <v>80102</v>
      </c>
      <c r="B12" s="86" t="s">
        <v>76</v>
      </c>
      <c r="C12" s="69"/>
      <c r="D12" s="164">
        <f>SUM(D13:D14)</f>
        <v>1575</v>
      </c>
      <c r="E12" s="154">
        <f>SUM(E13:E14)</f>
        <v>1910</v>
      </c>
    </row>
    <row r="13" spans="1:5" s="84" customFormat="1" ht="18" customHeight="1">
      <c r="A13" s="17">
        <v>4040</v>
      </c>
      <c r="B13" s="83" t="s">
        <v>77</v>
      </c>
      <c r="C13" s="70"/>
      <c r="D13" s="160">
        <v>1575</v>
      </c>
      <c r="E13" s="37"/>
    </row>
    <row r="14" spans="1:5" s="84" customFormat="1" ht="14.25" customHeight="1">
      <c r="A14" s="17">
        <v>4440</v>
      </c>
      <c r="B14" s="83" t="s">
        <v>42</v>
      </c>
      <c r="C14" s="70"/>
      <c r="D14" s="160"/>
      <c r="E14" s="37">
        <v>1910</v>
      </c>
    </row>
    <row r="15" spans="1:5" s="15" customFormat="1" ht="18.75" customHeight="1">
      <c r="A15" s="121">
        <v>80111</v>
      </c>
      <c r="B15" s="87" t="s">
        <v>78</v>
      </c>
      <c r="C15" s="71"/>
      <c r="D15" s="165">
        <f>SUM(D16:D17)</f>
        <v>436</v>
      </c>
      <c r="E15" s="159">
        <f>SUM(E16:E17)</f>
        <v>1979</v>
      </c>
    </row>
    <row r="16" spans="1:5" s="84" customFormat="1" ht="16.5" customHeight="1">
      <c r="A16" s="17">
        <v>4040</v>
      </c>
      <c r="B16" s="83" t="s">
        <v>77</v>
      </c>
      <c r="C16" s="70"/>
      <c r="D16" s="160">
        <v>436</v>
      </c>
      <c r="E16" s="37"/>
    </row>
    <row r="17" spans="1:5" s="84" customFormat="1" ht="15.75" customHeight="1">
      <c r="A17" s="17">
        <v>4440</v>
      </c>
      <c r="B17" s="83" t="s">
        <v>42</v>
      </c>
      <c r="C17" s="70"/>
      <c r="D17" s="160"/>
      <c r="E17" s="37">
        <v>1979</v>
      </c>
    </row>
    <row r="18" spans="1:5" s="15" customFormat="1" ht="18.75" customHeight="1">
      <c r="A18" s="121">
        <v>80120</v>
      </c>
      <c r="B18" s="87" t="s">
        <v>39</v>
      </c>
      <c r="C18" s="71"/>
      <c r="D18" s="165">
        <f>SUM(D19:D20)</f>
        <v>31357</v>
      </c>
      <c r="E18" s="159"/>
    </row>
    <row r="19" spans="1:5" s="84" customFormat="1" ht="16.5" customHeight="1">
      <c r="A19" s="17">
        <v>4040</v>
      </c>
      <c r="B19" s="83" t="s">
        <v>77</v>
      </c>
      <c r="C19" s="70"/>
      <c r="D19" s="160">
        <v>24227</v>
      </c>
      <c r="E19" s="37"/>
    </row>
    <row r="20" spans="1:5" s="84" customFormat="1" ht="15.75" customHeight="1">
      <c r="A20" s="17">
        <v>4440</v>
      </c>
      <c r="B20" s="83" t="s">
        <v>42</v>
      </c>
      <c r="C20" s="70"/>
      <c r="D20" s="160">
        <v>7130</v>
      </c>
      <c r="E20" s="37"/>
    </row>
    <row r="21" spans="1:5" s="15" customFormat="1" ht="18" customHeight="1">
      <c r="A21" s="121">
        <v>80123</v>
      </c>
      <c r="B21" s="87" t="s">
        <v>39</v>
      </c>
      <c r="C21" s="71"/>
      <c r="D21" s="165">
        <f>SUM(D22:D25)</f>
        <v>22480</v>
      </c>
      <c r="E21" s="159">
        <f>SUM(E22:E25)</f>
        <v>15980</v>
      </c>
    </row>
    <row r="22" spans="1:5" s="84" customFormat="1" ht="16.5" customHeight="1">
      <c r="A22" s="17">
        <v>4010</v>
      </c>
      <c r="B22" s="83" t="s">
        <v>26</v>
      </c>
      <c r="C22" s="70"/>
      <c r="D22" s="160">
        <v>5400</v>
      </c>
      <c r="E22" s="37"/>
    </row>
    <row r="23" spans="1:5" s="84" customFormat="1" ht="16.5" customHeight="1">
      <c r="A23" s="17">
        <v>4040</v>
      </c>
      <c r="B23" s="83" t="s">
        <v>77</v>
      </c>
      <c r="C23" s="70"/>
      <c r="D23" s="160">
        <v>17080</v>
      </c>
      <c r="E23" s="37"/>
    </row>
    <row r="24" spans="1:5" s="84" customFormat="1" ht="16.5" customHeight="1">
      <c r="A24" s="17">
        <v>4170</v>
      </c>
      <c r="B24" s="83" t="s">
        <v>57</v>
      </c>
      <c r="C24" s="70"/>
      <c r="D24" s="70"/>
      <c r="E24" s="37">
        <v>5400</v>
      </c>
    </row>
    <row r="25" spans="1:5" s="84" customFormat="1" ht="16.5" customHeight="1">
      <c r="A25" s="17">
        <v>4440</v>
      </c>
      <c r="B25" s="83" t="s">
        <v>42</v>
      </c>
      <c r="C25" s="70"/>
      <c r="D25" s="160"/>
      <c r="E25" s="37">
        <v>10580</v>
      </c>
    </row>
    <row r="26" spans="1:5" s="84" customFormat="1" ht="18" customHeight="1">
      <c r="A26" s="40">
        <v>80130</v>
      </c>
      <c r="B26" s="87" t="s">
        <v>40</v>
      </c>
      <c r="C26" s="71"/>
      <c r="D26" s="166">
        <f>SUM(D27:D28)</f>
        <v>53787</v>
      </c>
      <c r="E26" s="306">
        <f>SUM(E27:E28)</f>
        <v>7224</v>
      </c>
    </row>
    <row r="27" spans="1:5" s="84" customFormat="1" ht="16.5" customHeight="1">
      <c r="A27" s="17">
        <v>4040</v>
      </c>
      <c r="B27" s="83" t="s">
        <v>77</v>
      </c>
      <c r="C27" s="70"/>
      <c r="D27" s="160">
        <v>53787</v>
      </c>
      <c r="E27" s="37"/>
    </row>
    <row r="28" spans="1:5" s="84" customFormat="1" ht="16.5" customHeight="1">
      <c r="A28" s="17">
        <v>4440</v>
      </c>
      <c r="B28" s="83" t="s">
        <v>42</v>
      </c>
      <c r="C28" s="70"/>
      <c r="D28" s="160"/>
      <c r="E28" s="37">
        <v>7224</v>
      </c>
    </row>
    <row r="29" spans="1:5" s="84" customFormat="1" ht="18" customHeight="1">
      <c r="A29" s="40">
        <v>80134</v>
      </c>
      <c r="B29" s="87" t="s">
        <v>79</v>
      </c>
      <c r="C29" s="71"/>
      <c r="D29" s="166">
        <f>SUM(D30:D31)</f>
        <v>7121</v>
      </c>
      <c r="E29" s="306"/>
    </row>
    <row r="30" spans="1:5" s="84" customFormat="1" ht="15.75" customHeight="1">
      <c r="A30" s="17">
        <v>4040</v>
      </c>
      <c r="B30" s="83" t="s">
        <v>77</v>
      </c>
      <c r="C30" s="70"/>
      <c r="D30" s="160">
        <v>6698</v>
      </c>
      <c r="E30" s="37"/>
    </row>
    <row r="31" spans="1:5" s="84" customFormat="1" ht="15.75" customHeight="1">
      <c r="A31" s="17">
        <v>4440</v>
      </c>
      <c r="B31" s="83" t="s">
        <v>42</v>
      </c>
      <c r="C31" s="70"/>
      <c r="D31" s="160">
        <v>423</v>
      </c>
      <c r="E31" s="37"/>
    </row>
    <row r="32" spans="1:5" s="84" customFormat="1" ht="28.5" customHeight="1">
      <c r="A32" s="40">
        <v>80140</v>
      </c>
      <c r="B32" s="87" t="s">
        <v>80</v>
      </c>
      <c r="C32" s="71"/>
      <c r="D32" s="166">
        <f>SUM(D33:D34)</f>
        <v>5728</v>
      </c>
      <c r="E32" s="306">
        <f>SUM(E33:E34)</f>
        <v>1745</v>
      </c>
    </row>
    <row r="33" spans="1:5" s="84" customFormat="1" ht="17.25" customHeight="1">
      <c r="A33" s="17">
        <v>4040</v>
      </c>
      <c r="B33" s="83" t="s">
        <v>77</v>
      </c>
      <c r="C33" s="70"/>
      <c r="D33" s="160">
        <v>5728</v>
      </c>
      <c r="E33" s="37"/>
    </row>
    <row r="34" spans="1:5" s="84" customFormat="1" ht="16.5" customHeight="1">
      <c r="A34" s="17">
        <v>4440</v>
      </c>
      <c r="B34" s="83" t="s">
        <v>42</v>
      </c>
      <c r="C34" s="70"/>
      <c r="D34" s="160"/>
      <c r="E34" s="37">
        <v>1745</v>
      </c>
    </row>
    <row r="35" spans="1:5" s="84" customFormat="1" ht="21" customHeight="1">
      <c r="A35" s="40">
        <v>80146</v>
      </c>
      <c r="B35" s="87" t="s">
        <v>41</v>
      </c>
      <c r="C35" s="71"/>
      <c r="D35" s="166">
        <f>SUM(D36:D42)</f>
        <v>138977</v>
      </c>
      <c r="E35" s="306">
        <f>SUM(E36:E42)</f>
        <v>139784</v>
      </c>
    </row>
    <row r="36" spans="1:5" s="84" customFormat="1" ht="15.75" customHeight="1">
      <c r="A36" s="17">
        <v>4040</v>
      </c>
      <c r="B36" s="83" t="s">
        <v>77</v>
      </c>
      <c r="C36" s="70"/>
      <c r="D36" s="160">
        <v>977</v>
      </c>
      <c r="E36" s="37"/>
    </row>
    <row r="37" spans="1:5" s="2" customFormat="1" ht="15.75" customHeight="1">
      <c r="A37" s="73">
        <v>4210</v>
      </c>
      <c r="B37" s="5" t="s">
        <v>16</v>
      </c>
      <c r="C37" s="112"/>
      <c r="D37" s="171"/>
      <c r="E37" s="141">
        <v>7840</v>
      </c>
    </row>
    <row r="38" spans="1:5" s="84" customFormat="1" ht="15.75" customHeight="1">
      <c r="A38" s="17">
        <v>4300</v>
      </c>
      <c r="B38" s="75" t="s">
        <v>12</v>
      </c>
      <c r="C38" s="70"/>
      <c r="D38" s="81"/>
      <c r="E38" s="37">
        <v>41550</v>
      </c>
    </row>
    <row r="39" spans="1:5" s="84" customFormat="1" ht="27" customHeight="1">
      <c r="A39" s="17">
        <v>4300</v>
      </c>
      <c r="B39" s="174" t="s">
        <v>82</v>
      </c>
      <c r="C39" s="70"/>
      <c r="D39" s="160">
        <v>138000</v>
      </c>
      <c r="E39" s="37"/>
    </row>
    <row r="40" spans="1:5" s="84" customFormat="1" ht="15.75" customHeight="1">
      <c r="A40" s="17">
        <v>4410</v>
      </c>
      <c r="B40" s="75" t="s">
        <v>81</v>
      </c>
      <c r="C40" s="70"/>
      <c r="D40" s="81"/>
      <c r="E40" s="37">
        <v>26600</v>
      </c>
    </row>
    <row r="41" spans="1:5" s="84" customFormat="1" ht="18" customHeight="1">
      <c r="A41" s="189">
        <v>4440</v>
      </c>
      <c r="B41" s="190" t="s">
        <v>42</v>
      </c>
      <c r="C41" s="191"/>
      <c r="D41" s="191"/>
      <c r="E41" s="309">
        <v>1784</v>
      </c>
    </row>
    <row r="42" spans="1:5" s="84" customFormat="1" ht="27" customHeight="1">
      <c r="A42" s="17">
        <v>4700</v>
      </c>
      <c r="B42" s="83" t="s">
        <v>83</v>
      </c>
      <c r="C42" s="70"/>
      <c r="D42" s="70"/>
      <c r="E42" s="37">
        <v>62010</v>
      </c>
    </row>
    <row r="43" spans="1:5" s="15" customFormat="1" ht="18.75" customHeight="1">
      <c r="A43" s="40">
        <v>80195</v>
      </c>
      <c r="B43" s="61" t="s">
        <v>15</v>
      </c>
      <c r="C43" s="71"/>
      <c r="D43" s="165">
        <f>SUM(D44:D46)</f>
        <v>7000</v>
      </c>
      <c r="E43" s="159">
        <f>SUM(E44:E46)</f>
        <v>99839</v>
      </c>
    </row>
    <row r="44" spans="1:5" s="2" customFormat="1" ht="16.5" customHeight="1">
      <c r="A44" s="73">
        <v>4210</v>
      </c>
      <c r="B44" s="5" t="s">
        <v>16</v>
      </c>
      <c r="C44" s="112"/>
      <c r="D44" s="171"/>
      <c r="E44" s="141">
        <v>400</v>
      </c>
    </row>
    <row r="45" spans="1:5" s="84" customFormat="1" ht="16.5" customHeight="1">
      <c r="A45" s="17">
        <v>4300</v>
      </c>
      <c r="B45" s="75" t="s">
        <v>12</v>
      </c>
      <c r="C45" s="70"/>
      <c r="D45" s="175">
        <v>7000</v>
      </c>
      <c r="E45" s="37">
        <f>8900+90513</f>
        <v>99413</v>
      </c>
    </row>
    <row r="46" spans="1:5" s="84" customFormat="1" ht="16.5" customHeight="1" thickBot="1">
      <c r="A46" s="17">
        <v>4440</v>
      </c>
      <c r="B46" s="83" t="s">
        <v>42</v>
      </c>
      <c r="C46" s="70"/>
      <c r="D46" s="70"/>
      <c r="E46" s="37">
        <v>26</v>
      </c>
    </row>
    <row r="47" spans="1:5" s="44" customFormat="1" ht="19.5" customHeight="1" thickBot="1" thickTop="1">
      <c r="A47" s="50" t="s">
        <v>23</v>
      </c>
      <c r="B47" s="51" t="s">
        <v>21</v>
      </c>
      <c r="C47" s="52" t="s">
        <v>14</v>
      </c>
      <c r="D47" s="163">
        <f>D48+D51+D56+D59+D63+D66+D69+D75</f>
        <v>51490</v>
      </c>
      <c r="E47" s="178">
        <f>E48+E51+E56+E59+E63+E66+E69+E75</f>
        <v>51490</v>
      </c>
    </row>
    <row r="48" spans="1:5" s="44" customFormat="1" ht="18.75" customHeight="1" thickTop="1">
      <c r="A48" s="88" t="s">
        <v>84</v>
      </c>
      <c r="B48" s="90" t="s">
        <v>85</v>
      </c>
      <c r="C48" s="102"/>
      <c r="D48" s="164">
        <f>SUM(D49:D50)</f>
        <v>234</v>
      </c>
      <c r="E48" s="154"/>
    </row>
    <row r="49" spans="1:5" s="84" customFormat="1" ht="17.25" customHeight="1">
      <c r="A49" s="17">
        <v>4040</v>
      </c>
      <c r="B49" s="83" t="s">
        <v>77</v>
      </c>
      <c r="C49" s="70"/>
      <c r="D49" s="160">
        <v>217</v>
      </c>
      <c r="E49" s="37"/>
    </row>
    <row r="50" spans="1:5" s="84" customFormat="1" ht="16.5" customHeight="1">
      <c r="A50" s="17">
        <v>4440</v>
      </c>
      <c r="B50" s="83" t="s">
        <v>42</v>
      </c>
      <c r="C50" s="70"/>
      <c r="D50" s="160">
        <v>17</v>
      </c>
      <c r="E50" s="37"/>
    </row>
    <row r="51" spans="1:5" s="44" customFormat="1" ht="18.75" customHeight="1">
      <c r="A51" s="176" t="s">
        <v>86</v>
      </c>
      <c r="B51" s="72" t="s">
        <v>87</v>
      </c>
      <c r="C51" s="103"/>
      <c r="D51" s="165">
        <f>SUM(D52:D55)</f>
        <v>7848</v>
      </c>
      <c r="E51" s="159">
        <f>SUM(E52:E55)</f>
        <v>10775</v>
      </c>
    </row>
    <row r="52" spans="1:5" s="84" customFormat="1" ht="18" customHeight="1">
      <c r="A52" s="17">
        <v>4040</v>
      </c>
      <c r="B52" s="83" t="s">
        <v>77</v>
      </c>
      <c r="C52" s="70"/>
      <c r="D52" s="160">
        <v>7848</v>
      </c>
      <c r="E52" s="37"/>
    </row>
    <row r="53" spans="1:5" s="84" customFormat="1" ht="18" customHeight="1">
      <c r="A53" s="17">
        <v>4170</v>
      </c>
      <c r="B53" s="83" t="s">
        <v>57</v>
      </c>
      <c r="C53" s="70"/>
      <c r="D53" s="70"/>
      <c r="E53" s="37">
        <v>3000</v>
      </c>
    </row>
    <row r="54" spans="1:5" s="84" customFormat="1" ht="18" customHeight="1">
      <c r="A54" s="17">
        <v>4300</v>
      </c>
      <c r="B54" s="75" t="s">
        <v>12</v>
      </c>
      <c r="C54" s="70"/>
      <c r="D54" s="175"/>
      <c r="E54" s="37">
        <v>3900</v>
      </c>
    </row>
    <row r="55" spans="1:5" s="84" customFormat="1" ht="18" customHeight="1">
      <c r="A55" s="17">
        <v>4440</v>
      </c>
      <c r="B55" s="83" t="s">
        <v>42</v>
      </c>
      <c r="C55" s="70"/>
      <c r="D55" s="70"/>
      <c r="E55" s="37">
        <v>3875</v>
      </c>
    </row>
    <row r="56" spans="1:5" s="44" customFormat="1" ht="28.5" customHeight="1">
      <c r="A56" s="176" t="s">
        <v>88</v>
      </c>
      <c r="B56" s="72" t="s">
        <v>89</v>
      </c>
      <c r="C56" s="103"/>
      <c r="D56" s="165">
        <f>SUM(D57:D58)</f>
        <v>3454</v>
      </c>
      <c r="E56" s="159"/>
    </row>
    <row r="57" spans="1:5" s="84" customFormat="1" ht="18" customHeight="1">
      <c r="A57" s="17">
        <v>4040</v>
      </c>
      <c r="B57" s="83" t="s">
        <v>77</v>
      </c>
      <c r="C57" s="70"/>
      <c r="D57" s="160">
        <v>2402</v>
      </c>
      <c r="E57" s="37"/>
    </row>
    <row r="58" spans="1:5" s="84" customFormat="1" ht="18.75" customHeight="1">
      <c r="A58" s="17">
        <v>4440</v>
      </c>
      <c r="B58" s="83" t="s">
        <v>42</v>
      </c>
      <c r="C58" s="70"/>
      <c r="D58" s="160">
        <v>1052</v>
      </c>
      <c r="E58" s="37"/>
    </row>
    <row r="59" spans="1:5" s="44" customFormat="1" ht="17.25" customHeight="1">
      <c r="A59" s="176" t="s">
        <v>90</v>
      </c>
      <c r="B59" s="72" t="s">
        <v>91</v>
      </c>
      <c r="C59" s="103"/>
      <c r="D59" s="165">
        <f>SUM(D60:D62)</f>
        <v>2861</v>
      </c>
      <c r="E59" s="159">
        <f>SUM(E61:E63)</f>
        <v>3721</v>
      </c>
    </row>
    <row r="60" spans="1:5" s="84" customFormat="1" ht="17.25" customHeight="1">
      <c r="A60" s="17">
        <v>4040</v>
      </c>
      <c r="B60" s="83" t="s">
        <v>77</v>
      </c>
      <c r="C60" s="70"/>
      <c r="D60" s="160">
        <v>2861</v>
      </c>
      <c r="E60" s="37"/>
    </row>
    <row r="61" spans="1:5" s="43" customFormat="1" ht="15.75" customHeight="1">
      <c r="A61" s="73">
        <v>4240</v>
      </c>
      <c r="B61" s="93" t="s">
        <v>44</v>
      </c>
      <c r="C61" s="94"/>
      <c r="D61" s="171"/>
      <c r="E61" s="141">
        <v>3300</v>
      </c>
    </row>
    <row r="62" spans="1:5" s="84" customFormat="1" ht="16.5" customHeight="1">
      <c r="A62" s="17">
        <v>4440</v>
      </c>
      <c r="B62" s="83" t="s">
        <v>42</v>
      </c>
      <c r="C62" s="70"/>
      <c r="D62" s="160"/>
      <c r="E62" s="37">
        <v>421</v>
      </c>
    </row>
    <row r="63" spans="1:5" s="44" customFormat="1" ht="18" customHeight="1">
      <c r="A63" s="176" t="s">
        <v>92</v>
      </c>
      <c r="B63" s="72" t="s">
        <v>93</v>
      </c>
      <c r="C63" s="103"/>
      <c r="D63" s="165">
        <f>SUM(D64:D65)</f>
        <v>7369</v>
      </c>
      <c r="E63" s="159"/>
    </row>
    <row r="64" spans="1:5" s="84" customFormat="1" ht="17.25" customHeight="1">
      <c r="A64" s="17">
        <v>4040</v>
      </c>
      <c r="B64" s="83" t="s">
        <v>77</v>
      </c>
      <c r="C64" s="70"/>
      <c r="D64" s="160">
        <v>6401</v>
      </c>
      <c r="E64" s="37"/>
    </row>
    <row r="65" spans="1:5" s="84" customFormat="1" ht="17.25" customHeight="1">
      <c r="A65" s="17">
        <v>4440</v>
      </c>
      <c r="B65" s="83" t="s">
        <v>42</v>
      </c>
      <c r="C65" s="70"/>
      <c r="D65" s="160">
        <v>968</v>
      </c>
      <c r="E65" s="37"/>
    </row>
    <row r="66" spans="1:5" s="44" customFormat="1" ht="19.5" customHeight="1">
      <c r="A66" s="176" t="s">
        <v>94</v>
      </c>
      <c r="B66" s="72" t="s">
        <v>95</v>
      </c>
      <c r="C66" s="103"/>
      <c r="D66" s="165">
        <f>SUM(D67:D68)</f>
        <v>24</v>
      </c>
      <c r="E66" s="159">
        <f>SUM(E67:E68)</f>
        <v>310</v>
      </c>
    </row>
    <row r="67" spans="1:5" s="84" customFormat="1" ht="15" customHeight="1">
      <c r="A67" s="17">
        <v>4040</v>
      </c>
      <c r="B67" s="83" t="s">
        <v>77</v>
      </c>
      <c r="C67" s="70"/>
      <c r="D67" s="160">
        <v>24</v>
      </c>
      <c r="E67" s="37"/>
    </row>
    <row r="68" spans="1:5" s="84" customFormat="1" ht="15" customHeight="1">
      <c r="A68" s="17">
        <v>4440</v>
      </c>
      <c r="B68" s="83" t="s">
        <v>42</v>
      </c>
      <c r="C68" s="70"/>
      <c r="D68" s="160"/>
      <c r="E68" s="37">
        <v>310</v>
      </c>
    </row>
    <row r="69" spans="1:5" s="44" customFormat="1" ht="18.75" customHeight="1">
      <c r="A69" s="176" t="s">
        <v>96</v>
      </c>
      <c r="B69" s="72" t="s">
        <v>41</v>
      </c>
      <c r="C69" s="103"/>
      <c r="D69" s="165">
        <f>SUM(D70:D74)</f>
        <v>29700</v>
      </c>
      <c r="E69" s="159">
        <f>SUM(E70:E74)</f>
        <v>29700</v>
      </c>
    </row>
    <row r="70" spans="1:5" s="2" customFormat="1" ht="15" customHeight="1">
      <c r="A70" s="73">
        <v>4210</v>
      </c>
      <c r="B70" s="5" t="s">
        <v>16</v>
      </c>
      <c r="C70" s="112"/>
      <c r="D70" s="171"/>
      <c r="E70" s="141">
        <v>4600</v>
      </c>
    </row>
    <row r="71" spans="1:5" s="84" customFormat="1" ht="12" customHeight="1">
      <c r="A71" s="17">
        <v>4300</v>
      </c>
      <c r="B71" s="75" t="s">
        <v>12</v>
      </c>
      <c r="C71" s="70"/>
      <c r="D71" s="81"/>
      <c r="E71" s="37">
        <v>8900</v>
      </c>
    </row>
    <row r="72" spans="1:5" s="84" customFormat="1" ht="28.5" customHeight="1">
      <c r="A72" s="17">
        <v>4300</v>
      </c>
      <c r="B72" s="174" t="s">
        <v>105</v>
      </c>
      <c r="C72" s="70"/>
      <c r="D72" s="160">
        <v>29700</v>
      </c>
      <c r="E72" s="37"/>
    </row>
    <row r="73" spans="1:5" s="84" customFormat="1" ht="15.75" customHeight="1">
      <c r="A73" s="17">
        <v>4410</v>
      </c>
      <c r="B73" s="75" t="s">
        <v>81</v>
      </c>
      <c r="C73" s="70"/>
      <c r="D73" s="81"/>
      <c r="E73" s="37">
        <v>3850</v>
      </c>
    </row>
    <row r="74" spans="1:5" s="84" customFormat="1" ht="33" customHeight="1">
      <c r="A74" s="17">
        <v>4700</v>
      </c>
      <c r="B74" s="83" t="s">
        <v>109</v>
      </c>
      <c r="C74" s="70"/>
      <c r="D74" s="70"/>
      <c r="E74" s="37">
        <v>12350</v>
      </c>
    </row>
    <row r="75" spans="1:5" s="43" customFormat="1" ht="21.75" customHeight="1">
      <c r="A75" s="49">
        <v>85495</v>
      </c>
      <c r="B75" s="72" t="s">
        <v>15</v>
      </c>
      <c r="C75" s="103"/>
      <c r="D75" s="103"/>
      <c r="E75" s="159">
        <f>E76</f>
        <v>6984</v>
      </c>
    </row>
    <row r="76" spans="1:5" s="84" customFormat="1" ht="15.75" customHeight="1" thickBot="1">
      <c r="A76" s="17">
        <v>4440</v>
      </c>
      <c r="B76" s="83" t="s">
        <v>42</v>
      </c>
      <c r="C76" s="70"/>
      <c r="D76" s="160"/>
      <c r="E76" s="37">
        <v>6984</v>
      </c>
    </row>
    <row r="77" spans="1:5" s="84" customFormat="1" ht="19.5" customHeight="1" hidden="1">
      <c r="A77" s="17">
        <v>4010</v>
      </c>
      <c r="B77" s="83" t="s">
        <v>26</v>
      </c>
      <c r="C77" s="70"/>
      <c r="D77" s="160"/>
      <c r="E77" s="37"/>
    </row>
    <row r="78" spans="1:5" s="84" customFormat="1" ht="17.25" customHeight="1" hidden="1">
      <c r="A78" s="17">
        <v>4110</v>
      </c>
      <c r="B78" s="83" t="s">
        <v>17</v>
      </c>
      <c r="C78" s="70"/>
      <c r="D78" s="160"/>
      <c r="E78" s="37"/>
    </row>
    <row r="79" spans="1:5" s="84" customFormat="1" ht="18" customHeight="1" hidden="1">
      <c r="A79" s="17">
        <v>4120</v>
      </c>
      <c r="B79" s="83" t="s">
        <v>43</v>
      </c>
      <c r="C79" s="70"/>
      <c r="D79" s="160"/>
      <c r="E79" s="37"/>
    </row>
    <row r="80" spans="1:5" s="84" customFormat="1" ht="17.25" customHeight="1" hidden="1">
      <c r="A80" s="17">
        <v>4440</v>
      </c>
      <c r="B80" s="83" t="s">
        <v>42</v>
      </c>
      <c r="C80" s="70"/>
      <c r="D80" s="160"/>
      <c r="E80" s="37"/>
    </row>
    <row r="81" spans="1:5" s="15" customFormat="1" ht="15.75" customHeight="1" hidden="1">
      <c r="A81" s="40">
        <v>80195</v>
      </c>
      <c r="B81" s="61" t="s">
        <v>15</v>
      </c>
      <c r="C81" s="71"/>
      <c r="D81" s="165">
        <f>SUM(D83:D84)</f>
        <v>0</v>
      </c>
      <c r="E81" s="159">
        <f>SUM(E82:E84)</f>
        <v>0</v>
      </c>
    </row>
    <row r="82" spans="1:5" s="84" customFormat="1" ht="15.75" customHeight="1" hidden="1">
      <c r="A82" s="17">
        <v>4300</v>
      </c>
      <c r="B82" s="75" t="s">
        <v>12</v>
      </c>
      <c r="C82" s="80"/>
      <c r="D82" s="167"/>
      <c r="E82" s="310"/>
    </row>
    <row r="83" spans="1:5" s="38" customFormat="1" ht="16.5" customHeight="1" hidden="1">
      <c r="A83" s="17">
        <v>4430</v>
      </c>
      <c r="B83" s="63" t="s">
        <v>35</v>
      </c>
      <c r="C83" s="70"/>
      <c r="D83" s="160"/>
      <c r="E83" s="37"/>
    </row>
    <row r="84" spans="1:5" s="38" customFormat="1" ht="18.75" customHeight="1" hidden="1" thickBot="1">
      <c r="A84" s="17">
        <v>4430</v>
      </c>
      <c r="B84" s="63" t="s">
        <v>35</v>
      </c>
      <c r="C84" s="70" t="s">
        <v>20</v>
      </c>
      <c r="D84" s="160"/>
      <c r="E84" s="37"/>
    </row>
    <row r="85" spans="1:5" s="44" customFormat="1" ht="19.5" customHeight="1" hidden="1" thickBot="1" thickTop="1">
      <c r="A85" s="50" t="s">
        <v>23</v>
      </c>
      <c r="B85" s="51" t="s">
        <v>21</v>
      </c>
      <c r="C85" s="52" t="s">
        <v>14</v>
      </c>
      <c r="D85" s="163">
        <f>D86</f>
        <v>0</v>
      </c>
      <c r="E85" s="178">
        <f>E88</f>
        <v>0</v>
      </c>
    </row>
    <row r="86" spans="1:5" s="44" customFormat="1" ht="18.75" customHeight="1" hidden="1" thickTop="1">
      <c r="A86" s="88" t="s">
        <v>45</v>
      </c>
      <c r="B86" s="90" t="s">
        <v>34</v>
      </c>
      <c r="C86" s="102"/>
      <c r="D86" s="164">
        <f>D87</f>
        <v>0</v>
      </c>
      <c r="E86" s="154"/>
    </row>
    <row r="87" spans="1:5" s="43" customFormat="1" ht="19.5" customHeight="1" hidden="1">
      <c r="A87" s="89" t="s">
        <v>46</v>
      </c>
      <c r="B87" s="42" t="s">
        <v>47</v>
      </c>
      <c r="C87" s="70"/>
      <c r="D87" s="160"/>
      <c r="E87" s="37"/>
    </row>
    <row r="88" spans="1:5" s="43" customFormat="1" ht="18" customHeight="1" hidden="1">
      <c r="A88" s="49">
        <v>85495</v>
      </c>
      <c r="B88" s="72" t="s">
        <v>15</v>
      </c>
      <c r="C88" s="103"/>
      <c r="D88" s="165"/>
      <c r="E88" s="159">
        <f>E89</f>
        <v>0</v>
      </c>
    </row>
    <row r="89" spans="1:5" s="43" customFormat="1" ht="18" customHeight="1" hidden="1">
      <c r="A89" s="95">
        <v>4240</v>
      </c>
      <c r="B89" s="96" t="s">
        <v>44</v>
      </c>
      <c r="C89" s="104"/>
      <c r="D89" s="168"/>
      <c r="E89" s="299"/>
    </row>
    <row r="90" spans="1:5" s="44" customFormat="1" ht="30.75" customHeight="1" hidden="1" thickBot="1">
      <c r="A90" s="97">
        <v>900</v>
      </c>
      <c r="B90" s="98" t="s">
        <v>48</v>
      </c>
      <c r="C90" s="99" t="s">
        <v>24</v>
      </c>
      <c r="D90" s="169">
        <f>D91</f>
        <v>0</v>
      </c>
      <c r="E90" s="311">
        <f>E91</f>
        <v>0</v>
      </c>
    </row>
    <row r="91" spans="1:5" s="44" customFormat="1" ht="21" customHeight="1" hidden="1" thickTop="1">
      <c r="A91" s="35">
        <v>90015</v>
      </c>
      <c r="B91" s="65" t="s">
        <v>49</v>
      </c>
      <c r="C91" s="69"/>
      <c r="D91" s="170">
        <f>D92</f>
        <v>0</v>
      </c>
      <c r="E91" s="36">
        <f>E93</f>
        <v>0</v>
      </c>
    </row>
    <row r="92" spans="1:5" s="43" customFormat="1" ht="17.25" customHeight="1" hidden="1">
      <c r="A92" s="73">
        <v>4270</v>
      </c>
      <c r="B92" s="93" t="s">
        <v>25</v>
      </c>
      <c r="C92" s="94"/>
      <c r="D92" s="171"/>
      <c r="E92" s="141"/>
    </row>
    <row r="93" spans="1:5" s="43" customFormat="1" ht="17.25" customHeight="1" hidden="1" thickBot="1">
      <c r="A93" s="73">
        <v>4300</v>
      </c>
      <c r="B93" s="91" t="s">
        <v>12</v>
      </c>
      <c r="C93" s="92"/>
      <c r="D93" s="171"/>
      <c r="E93" s="141"/>
    </row>
    <row r="94" spans="1:5" s="44" customFormat="1" ht="30.75" customHeight="1" hidden="1" thickBot="1" thickTop="1">
      <c r="A94" s="39">
        <v>921</v>
      </c>
      <c r="B94" s="64" t="s">
        <v>29</v>
      </c>
      <c r="C94" s="68" t="s">
        <v>22</v>
      </c>
      <c r="D94" s="172"/>
      <c r="E94" s="34">
        <f>E95</f>
        <v>0</v>
      </c>
    </row>
    <row r="95" spans="1:5" s="44" customFormat="1" ht="18.75" customHeight="1" hidden="1" thickTop="1">
      <c r="A95" s="35">
        <v>92116</v>
      </c>
      <c r="B95" s="65" t="s">
        <v>38</v>
      </c>
      <c r="C95" s="69"/>
      <c r="D95" s="170"/>
      <c r="E95" s="36">
        <f>SUM(E97:E99)</f>
        <v>0</v>
      </c>
    </row>
    <row r="96" spans="1:5" s="38" customFormat="1" ht="59.25" customHeight="1" hidden="1">
      <c r="A96" s="17">
        <v>2320</v>
      </c>
      <c r="B96" s="79" t="s">
        <v>36</v>
      </c>
      <c r="C96" s="81"/>
      <c r="D96" s="160"/>
      <c r="E96" s="37"/>
    </row>
    <row r="97" spans="1:5" s="38" customFormat="1" ht="33.75" customHeight="1" hidden="1">
      <c r="A97" s="17">
        <v>2480</v>
      </c>
      <c r="B97" s="47" t="s">
        <v>50</v>
      </c>
      <c r="C97" s="81"/>
      <c r="D97" s="160"/>
      <c r="E97" s="37"/>
    </row>
    <row r="98" spans="1:5" s="38" customFormat="1" ht="61.5" customHeight="1" hidden="1">
      <c r="A98" s="17">
        <v>6220</v>
      </c>
      <c r="B98" s="47" t="s">
        <v>37</v>
      </c>
      <c r="C98" s="81"/>
      <c r="D98" s="160"/>
      <c r="E98" s="37"/>
    </row>
    <row r="99" spans="1:5" s="38" customFormat="1" ht="60.75" customHeight="1" hidden="1" thickBot="1">
      <c r="A99" s="62">
        <v>6220</v>
      </c>
      <c r="B99" s="47" t="s">
        <v>51</v>
      </c>
      <c r="C99" s="82"/>
      <c r="D99" s="160"/>
      <c r="E99" s="37"/>
    </row>
    <row r="100" spans="1:5" s="21" customFormat="1" ht="22.5" customHeight="1" thickBot="1" thickTop="1">
      <c r="A100" s="19"/>
      <c r="B100" s="20" t="s">
        <v>18</v>
      </c>
      <c r="C100" s="20"/>
      <c r="D100" s="173">
        <f>D47+D11</f>
        <v>319951</v>
      </c>
      <c r="E100" s="312">
        <f>E47+E11</f>
        <v>319951</v>
      </c>
    </row>
    <row r="101" ht="15.75" thickTop="1">
      <c r="C101" s="22"/>
    </row>
    <row r="102" ht="15">
      <c r="C102" s="22"/>
    </row>
    <row r="103" ht="15">
      <c r="C103" s="22"/>
    </row>
    <row r="104" ht="15">
      <c r="C104" s="22"/>
    </row>
    <row r="105" ht="15">
      <c r="C105" s="22"/>
    </row>
    <row r="106" ht="15">
      <c r="C106" s="22"/>
    </row>
    <row r="107" ht="15">
      <c r="C107" s="22"/>
    </row>
    <row r="108" ht="15">
      <c r="C108" s="22"/>
    </row>
    <row r="109" ht="15">
      <c r="C109" s="22"/>
    </row>
    <row r="110" ht="15">
      <c r="C110" s="22"/>
    </row>
    <row r="111" ht="15">
      <c r="C111" s="22"/>
    </row>
    <row r="112" ht="15">
      <c r="C112" s="22"/>
    </row>
    <row r="113" ht="15">
      <c r="C113" s="22"/>
    </row>
    <row r="114" ht="15">
      <c r="C114" s="22"/>
    </row>
    <row r="115" ht="15">
      <c r="C115" s="22"/>
    </row>
    <row r="116" ht="15">
      <c r="C116" s="22"/>
    </row>
    <row r="117" ht="15">
      <c r="C117" s="22"/>
    </row>
    <row r="118" ht="15">
      <c r="C118" s="22"/>
    </row>
    <row r="119" ht="15">
      <c r="C119" s="22"/>
    </row>
    <row r="120" ht="15">
      <c r="C120" s="22"/>
    </row>
    <row r="121" ht="15">
      <c r="C121" s="22"/>
    </row>
    <row r="122" ht="15">
      <c r="C122" s="22"/>
    </row>
    <row r="123" ht="15">
      <c r="C123" s="22"/>
    </row>
    <row r="124" ht="15">
      <c r="C124" s="22"/>
    </row>
    <row r="125" ht="15">
      <c r="C125" s="22"/>
    </row>
    <row r="126" ht="15">
      <c r="C126" s="22"/>
    </row>
  </sheetData>
  <mergeCells count="1">
    <mergeCell ref="B8:B9"/>
  </mergeCells>
  <printOptions horizontalCentered="1"/>
  <pageMargins left="0" right="0" top="0.984251968503937" bottom="0.66" header="0.5118110236220472" footer="0.5118110236220472"/>
  <pageSetup firstPageNumber="10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2" sqref="D2:D4"/>
    </sheetView>
  </sheetViews>
  <sheetFormatPr defaultColWidth="9.140625" defaultRowHeight="12.75"/>
  <cols>
    <col min="1" max="1" width="6.28125" style="216" customWidth="1"/>
    <col min="2" max="2" width="43.8515625" style="216" customWidth="1"/>
    <col min="3" max="3" width="6.28125" style="217" customWidth="1"/>
    <col min="4" max="4" width="16.421875" style="216" customWidth="1"/>
    <col min="5" max="5" width="17.8515625" style="216" customWidth="1"/>
    <col min="6" max="16384" width="10.00390625" style="216" customWidth="1"/>
  </cols>
  <sheetData>
    <row r="1" spans="3:4" s="193" customFormat="1" ht="13.5" customHeight="1">
      <c r="C1" s="194"/>
      <c r="D1" s="195" t="s">
        <v>106</v>
      </c>
    </row>
    <row r="2" spans="1:4" s="193" customFormat="1" ht="13.5" customHeight="1">
      <c r="A2" s="196"/>
      <c r="B2" s="197"/>
      <c r="C2" s="198"/>
      <c r="D2" s="6" t="s">
        <v>143</v>
      </c>
    </row>
    <row r="3" spans="1:4" s="193" customFormat="1" ht="13.5" customHeight="1">
      <c r="A3" s="196"/>
      <c r="B3" s="197"/>
      <c r="C3" s="198"/>
      <c r="D3" s="7" t="s">
        <v>1</v>
      </c>
    </row>
    <row r="4" spans="1:4" s="193" customFormat="1" ht="13.5" customHeight="1">
      <c r="A4" s="196"/>
      <c r="B4" s="197"/>
      <c r="C4" s="198"/>
      <c r="D4" s="7" t="s">
        <v>144</v>
      </c>
    </row>
    <row r="5" spans="1:5" s="193" customFormat="1" ht="27.75" customHeight="1">
      <c r="A5" s="196"/>
      <c r="B5" s="197"/>
      <c r="C5" s="198"/>
      <c r="D5" s="199"/>
      <c r="E5" s="6"/>
    </row>
    <row r="6" spans="1:6" s="193" customFormat="1" ht="68.25" customHeight="1">
      <c r="A6" s="335" t="s">
        <v>132</v>
      </c>
      <c r="B6" s="335"/>
      <c r="C6" s="335"/>
      <c r="D6" s="335"/>
      <c r="E6" s="335"/>
      <c r="F6" s="335"/>
    </row>
    <row r="7" spans="1:5" s="193" customFormat="1" ht="28.5" customHeight="1" thickBot="1">
      <c r="A7" s="200"/>
      <c r="B7" s="201"/>
      <c r="C7" s="198"/>
      <c r="D7" s="199"/>
      <c r="E7" s="202" t="s">
        <v>2</v>
      </c>
    </row>
    <row r="8" spans="1:5" s="204" customFormat="1" ht="31.5" customHeight="1">
      <c r="A8" s="203" t="s">
        <v>3</v>
      </c>
      <c r="B8" s="11" t="s">
        <v>4</v>
      </c>
      <c r="C8" s="321" t="s">
        <v>5</v>
      </c>
      <c r="D8" s="326" t="s">
        <v>115</v>
      </c>
      <c r="E8" s="224" t="s">
        <v>6</v>
      </c>
    </row>
    <row r="9" spans="1:5" s="204" customFormat="1" ht="20.25" customHeight="1">
      <c r="A9" s="205" t="s">
        <v>7</v>
      </c>
      <c r="B9" s="206"/>
      <c r="C9" s="322" t="s">
        <v>8</v>
      </c>
      <c r="D9" s="327" t="s">
        <v>10</v>
      </c>
      <c r="E9" s="308" t="s">
        <v>10</v>
      </c>
    </row>
    <row r="10" spans="1:5" s="15" customFormat="1" ht="9.75" customHeight="1" thickBot="1">
      <c r="A10" s="207">
        <v>1</v>
      </c>
      <c r="B10" s="208">
        <v>2</v>
      </c>
      <c r="C10" s="323">
        <v>3</v>
      </c>
      <c r="D10" s="328">
        <v>4</v>
      </c>
      <c r="E10" s="209">
        <v>5</v>
      </c>
    </row>
    <row r="11" spans="1:6" s="38" customFormat="1" ht="33" customHeight="1" thickBot="1" thickTop="1">
      <c r="A11" s="218" t="s">
        <v>107</v>
      </c>
      <c r="B11" s="210" t="s">
        <v>108</v>
      </c>
      <c r="C11" s="52" t="s">
        <v>22</v>
      </c>
      <c r="D11" s="329">
        <f>D12</f>
        <v>3600</v>
      </c>
      <c r="E11" s="313">
        <f>E12</f>
        <v>3600</v>
      </c>
      <c r="F11" s="211"/>
    </row>
    <row r="12" spans="1:5" s="38" customFormat="1" ht="28.5" customHeight="1" thickTop="1">
      <c r="A12" s="212">
        <v>85219</v>
      </c>
      <c r="B12" s="213" t="s">
        <v>110</v>
      </c>
      <c r="C12" s="324"/>
      <c r="D12" s="255">
        <f>D13</f>
        <v>3600</v>
      </c>
      <c r="E12" s="36">
        <f>E14</f>
        <v>3600</v>
      </c>
    </row>
    <row r="13" spans="1:5" s="38" customFormat="1" ht="60.75" customHeight="1">
      <c r="A13" s="214">
        <v>2010</v>
      </c>
      <c r="B13" s="215" t="s">
        <v>116</v>
      </c>
      <c r="C13" s="81"/>
      <c r="D13" s="256">
        <v>3600</v>
      </c>
      <c r="E13" s="37"/>
    </row>
    <row r="14" spans="1:5" s="38" customFormat="1" ht="26.25" customHeight="1" thickBot="1">
      <c r="A14" s="214">
        <v>3110</v>
      </c>
      <c r="B14" s="215" t="s">
        <v>131</v>
      </c>
      <c r="C14" s="81"/>
      <c r="D14" s="256"/>
      <c r="E14" s="37">
        <v>3600</v>
      </c>
    </row>
    <row r="15" spans="1:5" s="21" customFormat="1" ht="24" customHeight="1" thickBot="1" thickTop="1">
      <c r="A15" s="19"/>
      <c r="B15" s="20" t="s">
        <v>18</v>
      </c>
      <c r="C15" s="325"/>
      <c r="D15" s="330">
        <f>D11</f>
        <v>3600</v>
      </c>
      <c r="E15" s="182">
        <f>E11</f>
        <v>3600</v>
      </c>
    </row>
    <row r="16" ht="16.5" thickTop="1"/>
  </sheetData>
  <mergeCells count="1">
    <mergeCell ref="A6:F6"/>
  </mergeCells>
  <printOptions/>
  <pageMargins left="0.6" right="0.34" top="1" bottom="1" header="0.5" footer="0.5"/>
  <pageSetup firstPageNumber="12" useFirstPageNumber="1" horizontalDpi="600" verticalDpi="600" orientation="portrait" paperSize="9" r:id="rId1"/>
  <headerFooter alignWithMargins="0">
    <oddHeader>&amp;C&amp;"Calibri,Regular"&amp;P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J. Chalupa</cp:lastModifiedBy>
  <cp:lastPrinted>2011-04-12T10:18:57Z</cp:lastPrinted>
  <dcterms:created xsi:type="dcterms:W3CDTF">2010-06-18T11:14:47Z</dcterms:created>
  <dcterms:modified xsi:type="dcterms:W3CDTF">2011-04-13T08:23:10Z</dcterms:modified>
  <cp:category/>
  <cp:version/>
  <cp:contentType/>
  <cp:contentStatus/>
</cp:coreProperties>
</file>