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445" activeTab="1"/>
  </bookViews>
  <sheets>
    <sheet name="Zał 1" sheetId="1" r:id="rId1"/>
    <sheet name="Zał 2" sheetId="2" r:id="rId2"/>
  </sheets>
  <definedNames>
    <definedName name="_xlnm.Print_Titles" localSheetId="0">'Zał 1'!$9:$11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<sst xmlns="http://schemas.openxmlformats.org/spreadsheetml/2006/main" count="168" uniqueCount="94">
  <si>
    <t>KS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</si>
  <si>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</si>
  <si>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</si>
  <si>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</si>
  <si>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</si>
  <si>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</si>
  <si>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</si>
  <si>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</si>
  <si>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</si>
  <si>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</si>
  <si>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</si>
  <si>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GKO</t>
  </si>
  <si>
    <t>GOSPODARKA KOMUNALNA I OCHRONA ŚRODOWISKA</t>
  </si>
  <si>
    <t>Pozostała działalność</t>
  </si>
  <si>
    <t>E</t>
  </si>
  <si>
    <t>INW</t>
  </si>
  <si>
    <t>OŚWIATA I WYCHOWANIE</t>
  </si>
  <si>
    <t>TRANSPORT I ŁĄCZNOŚĆ</t>
  </si>
  <si>
    <t>Zakup usług pozostałych</t>
  </si>
  <si>
    <t>BRM</t>
  </si>
  <si>
    <t>Zakup materiałów i wyposażenia</t>
  </si>
  <si>
    <t>EDUKACYJNA OPIEKA WYCHOWAWCZA</t>
  </si>
  <si>
    <t>Pomoc materialna dla uczniów</t>
  </si>
  <si>
    <t>OGÓŁEM</t>
  </si>
  <si>
    <t>per saldo</t>
  </si>
  <si>
    <t>Drogi wewnętrzne</t>
  </si>
  <si>
    <t>Załącznik nr 1 do Zarządzenia</t>
  </si>
  <si>
    <t>Prezydenta Miasta Koszalina</t>
  </si>
  <si>
    <t>Załącznik nr 2 do Zarządzenia</t>
  </si>
  <si>
    <t xml:space="preserve">Dział           Rozdział   </t>
  </si>
  <si>
    <t xml:space="preserve">RÓŻNE ROZLICZENIA </t>
  </si>
  <si>
    <t>Rezerwy ogólne i celowe</t>
  </si>
  <si>
    <t>Podróże służbowe zagraniczne</t>
  </si>
  <si>
    <t>Składki na ubezpieczenie społeczne</t>
  </si>
  <si>
    <t>Składki na FP</t>
  </si>
  <si>
    <t>Wynagrodzenia bezosobowe</t>
  </si>
  <si>
    <t>Różne wydatki na rzecz osób fizycznych</t>
  </si>
  <si>
    <t>ADMINISTRACJA PUBLICZNA</t>
  </si>
  <si>
    <t>RO "Na Skarpie"</t>
  </si>
  <si>
    <t>Szkoły podstawowe</t>
  </si>
  <si>
    <t>Przedszkola</t>
  </si>
  <si>
    <t>Zakup pomocy naukowych dydaktycznych i książek</t>
  </si>
  <si>
    <t>Szkolenia pracowników niebędących członkami korpusu służby cywilnej</t>
  </si>
  <si>
    <t>Wydatki inwestycyjne jednostek budżetowych</t>
  </si>
  <si>
    <t>Wpłaty na PFRON</t>
  </si>
  <si>
    <t>Zakup usług zdrowotnych</t>
  </si>
  <si>
    <t>Gimnazja</t>
  </si>
  <si>
    <t>Zakup usług remontowych</t>
  </si>
  <si>
    <t>Wydatki na zakupy inwestycyjne jednostek budżetowych</t>
  </si>
  <si>
    <t>Licea ogólnokształcące</t>
  </si>
  <si>
    <t xml:space="preserve">Szkoły zawodowe </t>
  </si>
  <si>
    <r>
      <t xml:space="preserve">Zakup usług remontowych - </t>
    </r>
    <r>
      <rPr>
        <i/>
        <sz val="10"/>
        <rFont val="Calibri"/>
        <family val="2"/>
      </rPr>
      <t>RO "Tysiąclecia"</t>
    </r>
  </si>
  <si>
    <r>
      <t xml:space="preserve">Zakup usług remontowych                                            </t>
    </r>
    <r>
      <rPr>
        <i/>
        <sz val="10"/>
        <rFont val="Calibri"/>
        <family val="2"/>
      </rPr>
      <t xml:space="preserve">RO "Tysiąclecia" - ZS 3 </t>
    </r>
  </si>
  <si>
    <t>Podróże służbowe krajowe</t>
  </si>
  <si>
    <t>Różne opłaty i składki</t>
  </si>
  <si>
    <t>POZOSTAŁE ZADANIA W ZAKRESIE POLITYKI SPOŁECZNEJ</t>
  </si>
  <si>
    <t>WEKTOR ZMIAN - Koszaliński Program Wspierania Wychodzenia z Bezdomności</t>
  </si>
  <si>
    <t>GOSPODARKA KOMUNALNA  I  OCHRONA ŚRODOWISKA</t>
  </si>
  <si>
    <t>Gospodarka ściekowa i ochrona wód</t>
  </si>
  <si>
    <t>BGW</t>
  </si>
  <si>
    <t>"Uporządkowanie gospodarki wodno - ściekowej w m. Koszalin"</t>
  </si>
  <si>
    <t>Uzbrojenie ul. Szczecińskiej</t>
  </si>
  <si>
    <t>Uzbrojenie Os. Wilkowo</t>
  </si>
  <si>
    <t xml:space="preserve"> JRP Uporządkowanie gospodarki wodno-ściekowej w. m. Koszalin - etap I</t>
  </si>
  <si>
    <r>
      <t xml:space="preserve">Wydatki inwestycyjne jednostek budżetowych - </t>
    </r>
    <r>
      <rPr>
        <i/>
        <sz val="10"/>
        <rFont val="Calibri"/>
        <family val="2"/>
      </rPr>
      <t>"Termomodernizacja budynków oświatowych w Gminie Miasto Koszalin"</t>
    </r>
  </si>
  <si>
    <t>Fundusz Ochrony Środowiska i Gospodarki Wodnej</t>
  </si>
  <si>
    <t>Inwestycyjne Inicjatywy Społeczne</t>
  </si>
  <si>
    <t>"Dokumentacja pod przyszłe inwestycje - Budowa boiska sportowego w  I Liceum Ogólnokształcącym im. St. Dubois"</t>
  </si>
  <si>
    <r>
      <t xml:space="preserve">Zakup usług pozostałych </t>
    </r>
    <r>
      <rPr>
        <b/>
        <i/>
        <sz val="10"/>
        <rFont val="Calibri"/>
        <family val="2"/>
      </rPr>
      <t>RO "Morskie"</t>
    </r>
  </si>
  <si>
    <r>
      <t xml:space="preserve">Zakup usług remontowych </t>
    </r>
    <r>
      <rPr>
        <b/>
        <i/>
        <sz val="10"/>
        <rFont val="Calibri"/>
        <family val="2"/>
      </rPr>
      <t xml:space="preserve"> RO "Bukowe" </t>
    </r>
    <r>
      <rPr>
        <i/>
        <sz val="10"/>
        <rFont val="Calibri"/>
        <family val="2"/>
      </rPr>
      <t>- Dofinansowanie remontu chodnika przy ul. Wspólnej (ZDM)</t>
    </r>
  </si>
  <si>
    <t>Inne formy pomocy dla uczniów</t>
  </si>
  <si>
    <t>Dotacje celowe otrzymane z budżetu państwa na realizację własnych zadań bieżących gmin</t>
  </si>
  <si>
    <r>
      <t>Wydatki inwestycyjne jednostek budżetowych -</t>
    </r>
    <r>
      <rPr>
        <b/>
        <i/>
        <sz val="10"/>
        <rFont val="Calibri"/>
        <family val="2"/>
      </rPr>
      <t xml:space="preserve"> RO "Kotarbińskiego"</t>
    </r>
    <r>
      <rPr>
        <i/>
        <sz val="10"/>
        <rFont val="Calibri"/>
        <family val="2"/>
      </rPr>
      <t xml:space="preserve"> - Dofinansowanie budowy drogi łączącej ul. Akademicką z ul. Krzyżanowskiego (ZDM)</t>
    </r>
  </si>
  <si>
    <t>ZMIANY  PLANU  DOCHODÓW  I  WYDATKÓW  NA  ZADANIA  WŁASNE  GMINY
W  2011  ROKU</t>
  </si>
  <si>
    <t>ZMIANY  W  PLANIE  WYDATKÓW  NA  ZADANIA  WŁASNE  POWIATU  
W  2011  ROKU</t>
  </si>
  <si>
    <t>Infrastruktura telekomunikacyjna</t>
  </si>
  <si>
    <t>Inf</t>
  </si>
  <si>
    <t xml:space="preserve">Wydatki inwestycyjne jednostek budżetowych </t>
  </si>
  <si>
    <t>Uczenie się przez całe życie - Comenius: "Młodzi profesjonaliści badają przyszłość swego miasta" ZS Nr 2</t>
  </si>
  <si>
    <t>Uczenie się przez całe życie - Comenius: "Szkoła skautów - School of Scauts" ZS Nr 7</t>
  </si>
  <si>
    <t xml:space="preserve">Uczenie się przez całe życie - Leonardo da Vinci: "Poznanie systemów edukacji zawodowej w krajach Unii Europejskiej szansą na podniesienie jakości pracy szkoły" ZS Nr 10 </t>
  </si>
  <si>
    <t>"Inteligentny Koszalin - rozbudowa infrastruktury społeczeństwa informacyjnego e-Koszalin - budowa sieci teleinformatycznej i systemu monitoringu wizyjnego"</t>
  </si>
  <si>
    <t xml:space="preserve">z dnia 30 czerwca 2011 r.  </t>
  </si>
  <si>
    <r>
      <t xml:space="preserve">Rezerwa celowa </t>
    </r>
    <r>
      <rPr>
        <i/>
        <sz val="10"/>
        <rFont val="Calibri"/>
        <family val="2"/>
      </rPr>
      <t>(na realizację projektów zgłoszonych przez Rady Osiedli )</t>
    </r>
  </si>
  <si>
    <r>
      <t xml:space="preserve">Zakup usług remontowych </t>
    </r>
    <r>
      <rPr>
        <b/>
        <i/>
        <sz val="10"/>
        <rFont val="Calibri"/>
        <family val="2"/>
      </rPr>
      <t xml:space="preserve"> RO "Jedliny" </t>
    </r>
    <r>
      <rPr>
        <i/>
        <sz val="10"/>
        <rFont val="Calibri"/>
        <family val="2"/>
      </rPr>
      <t>- Doposażenie i naprawa placów zabaw przy                        ul.H. Sawickiej 10-12 oraz przy Piłsudskiego                          23-27, 29-31 (ZBM)</t>
    </r>
  </si>
  <si>
    <r>
      <t xml:space="preserve">Wydatki inwestycyjne jednostek budżetowych - </t>
    </r>
    <r>
      <rPr>
        <i/>
        <sz val="10"/>
        <rFont val="Calibri"/>
        <family val="2"/>
      </rPr>
      <t>"Dokumentacja pod przyszłe inwestycje - Budowa boiska sportowego                              w  I Liceum Ogólnokształcącym im. St. Dubois"</t>
    </r>
  </si>
  <si>
    <t xml:space="preserve">TRANSPORT I ŁĄCZNOŚĆ </t>
  </si>
  <si>
    <t>Drogi publiczne w miastach na prawach powiatu</t>
  </si>
  <si>
    <r>
      <t>Wydatki inwestycyjne jednostek budżetowych - "</t>
    </r>
    <r>
      <rPr>
        <i/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- połączenie ul. BOWiD z ul. Władysława IV"</t>
    </r>
  </si>
  <si>
    <t>Zarząd Dróg Miejskich</t>
  </si>
  <si>
    <t>Wydział Gospodarki Komunalnej i Ochrony Środowiska</t>
  </si>
  <si>
    <t>Utrzymanie zieleni w miastach i gminach</t>
  </si>
  <si>
    <r>
      <t>Wydatki inwestycyjne jednostek budżetowych -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"Rewitalizacja Parku Książat Pomorskich "A" w Koszalinie"</t>
    </r>
  </si>
  <si>
    <t>Nr  74 / 330 /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</si>
</sst>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8">
    <font>
      <sz val="10"/>
      <name val="Arial"/>
      <family val="0"/>
    </font>
    <font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horizontal="centerContinuous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Fill="1" applyBorder="1" applyAlignment="1" applyProtection="1">
      <alignment horizontal="centerContinuous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8" xfId="0" applyFont="1" applyBorder="1" applyAlignment="1">
      <alignment horizontal="left" vertical="center" wrapText="1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" fontId="2" fillId="0" borderId="30" xfId="0" applyNumberFormat="1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/>
    </xf>
    <xf numFmtId="0" fontId="8" fillId="0" borderId="32" xfId="0" applyFont="1" applyBorder="1" applyAlignment="1">
      <alignment vertical="center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1" fillId="0" borderId="8" xfId="0" applyFont="1" applyBorder="1" applyAlignment="1">
      <alignment horizontal="left" vertical="center" wrapText="1"/>
    </xf>
    <xf numFmtId="1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1" fontId="11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Continuous" vertical="center"/>
    </xf>
    <xf numFmtId="0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wrapText="1"/>
      <protection locked="0"/>
    </xf>
    <xf numFmtId="0" fontId="8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top" wrapText="1"/>
      <protection locked="0"/>
    </xf>
    <xf numFmtId="0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2" fillId="0" borderId="22" xfId="0" applyFont="1" applyBorder="1" applyAlignment="1">
      <alignment horizontal="left" vertical="center" wrapText="1"/>
    </xf>
    <xf numFmtId="1" fontId="2" fillId="0" borderId="51" xfId="0" applyNumberFormat="1" applyFont="1" applyFill="1" applyBorder="1" applyAlignment="1" applyProtection="1">
      <alignment horizontal="centerContinuous" vertical="center"/>
      <protection locked="0"/>
    </xf>
    <xf numFmtId="1" fontId="2" fillId="0" borderId="5" xfId="0" applyNumberFormat="1" applyFont="1" applyFill="1" applyBorder="1" applyAlignment="1" applyProtection="1">
      <alignment horizontal="lef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Border="1" applyAlignment="1">
      <alignment vertical="center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53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164" fontId="2" fillId="0" borderId="59" xfId="18" applyNumberFormat="1" applyFont="1" applyFill="1" applyBorder="1" applyAlignment="1" applyProtection="1">
      <alignment vertical="center" wrapText="1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164" fontId="2" fillId="0" borderId="60" xfId="18" applyNumberFormat="1" applyFont="1" applyFill="1" applyBorder="1" applyAlignment="1" applyProtection="1">
      <alignment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53" xfId="18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164" fontId="2" fillId="0" borderId="62" xfId="18" applyNumberFormat="1" applyFont="1" applyFill="1" applyBorder="1" applyAlignment="1" applyProtection="1">
      <alignment vertical="center" wrapText="1"/>
      <protection locked="0"/>
    </xf>
    <xf numFmtId="0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Continuous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" fontId="17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7" fillId="0" borderId="8" xfId="0" applyFont="1" applyBorder="1" applyAlignment="1">
      <alignment horizontal="left" vertical="center" wrapText="1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1" fontId="17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20" xfId="18" applyNumberFormat="1" applyFont="1" applyFill="1" applyBorder="1" applyAlignment="1" applyProtection="1">
      <alignment vertical="center" wrapText="1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2" xfId="18" applyNumberFormat="1" applyFont="1" applyFill="1" applyBorder="1" applyAlignment="1" applyProtection="1">
      <alignment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8" xfId="18" applyNumberFormat="1" applyFont="1" applyFill="1" applyBorder="1" applyAlignment="1" applyProtection="1">
      <alignment vertical="center" wrapText="1"/>
      <protection locked="0"/>
    </xf>
    <xf numFmtId="1" fontId="17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8" xfId="18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164" fontId="2" fillId="0" borderId="56" xfId="18" applyNumberFormat="1" applyFont="1" applyFill="1" applyBorder="1" applyAlignment="1" applyProtection="1">
      <alignment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1" fontId="11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18" applyNumberFormat="1" applyFont="1" applyFill="1" applyBorder="1" applyAlignment="1" applyProtection="1">
      <alignment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/>
      <protection locked="0"/>
    </xf>
    <xf numFmtId="3" fontId="15" fillId="0" borderId="65" xfId="0" applyNumberFormat="1" applyFont="1" applyFill="1" applyBorder="1" applyAlignment="1" applyProtection="1">
      <alignment horizontal="right" vertical="center"/>
      <protection locked="0"/>
    </xf>
    <xf numFmtId="164" fontId="11" fillId="0" borderId="28" xfId="18" applyNumberFormat="1" applyFont="1" applyFill="1" applyBorder="1" applyAlignment="1" applyProtection="1">
      <alignment vertical="center" wrapText="1"/>
      <protection locked="0"/>
    </xf>
    <xf numFmtId="3" fontId="8" fillId="0" borderId="19" xfId="0" applyNumberFormat="1" applyFont="1" applyBorder="1" applyAlignment="1">
      <alignment vertical="center"/>
    </xf>
    <xf numFmtId="1" fontId="5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62" xfId="0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1" fontId="11" fillId="0" borderId="69" xfId="0" applyNumberFormat="1" applyFont="1" applyFill="1" applyBorder="1" applyAlignment="1" applyProtection="1">
      <alignment horizontal="centerContinuous" vertical="center"/>
      <protection locked="0"/>
    </xf>
    <xf numFmtId="0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17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5" fillId="0" borderId="71" xfId="0" applyNumberFormat="1" applyFont="1" applyFill="1" applyBorder="1" applyAlignment="1" applyProtection="1">
      <alignment horizontal="right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3" fontId="5" fillId="0" borderId="73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Border="1" applyAlignment="1">
      <alignment vertical="center"/>
    </xf>
    <xf numFmtId="0" fontId="9" fillId="0" borderId="75" xfId="0" applyNumberFormat="1" applyFont="1" applyFill="1" applyBorder="1" applyAlignment="1" applyProtection="1">
      <alignment horizontal="center" wrapText="1"/>
      <protection locked="0"/>
    </xf>
    <xf numFmtId="0" fontId="9" fillId="0" borderId="5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/>
    </xf>
    <xf numFmtId="3" fontId="8" fillId="0" borderId="76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9" xfId="18" applyNumberFormat="1" applyFont="1" applyFill="1" applyBorder="1" applyAlignment="1" applyProtection="1">
      <alignment vertical="center" wrapText="1"/>
      <protection locked="0"/>
    </xf>
    <xf numFmtId="0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28" xfId="0" applyFont="1" applyBorder="1" applyAlignment="1">
      <alignment horizontal="left" vertical="center" wrapText="1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1" fontId="2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" xfId="18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16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 horizontal="left" vertical="center" wrapText="1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62" xfId="0" applyNumberFormat="1" applyFont="1" applyFill="1" applyBorder="1" applyAlignment="1" applyProtection="1">
      <alignment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8" xfId="0" applyFont="1" applyBorder="1" applyAlignment="1">
      <alignment horizontal="left" vertical="center" wrapText="1"/>
    </xf>
    <xf numFmtId="0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18" applyNumberFormat="1" applyFont="1" applyFill="1" applyBorder="1" applyAlignment="1" applyProtection="1">
      <alignment vertical="center" wrapText="1"/>
      <protection locked="0"/>
    </xf>
    <xf numFmtId="3" fontId="16" fillId="0" borderId="74" xfId="0" applyNumberFormat="1" applyFont="1" applyFill="1" applyBorder="1" applyAlignment="1" applyProtection="1">
      <alignment horizontal="right" vertical="center"/>
      <protection locked="0"/>
    </xf>
    <xf numFmtId="3" fontId="16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90500" cy="381000"/>
    <xdr:sp>
      <xdr:nvSpPr>
        <xdr:cNvPr id="1" name="pole tekstowe 15"/>
        <xdr:cNvSpPr txBox="1">
          <a:spLocks noChangeArrowheads="1"/>
        </xdr:cNvSpPr>
      </xdr:nvSpPr>
      <xdr:spPr>
        <a:xfrm>
          <a:off x="3143250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81000"/>
    <xdr:sp>
      <xdr:nvSpPr>
        <xdr:cNvPr id="2" name="pole tekstowe 15"/>
        <xdr:cNvSpPr txBox="1">
          <a:spLocks noChangeArrowheads="1"/>
        </xdr:cNvSpPr>
      </xdr:nvSpPr>
      <xdr:spPr>
        <a:xfrm>
          <a:off x="3143250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81000"/>
    <xdr:sp>
      <xdr:nvSpPr>
        <xdr:cNvPr id="3" name="pole tekstowe 15"/>
        <xdr:cNvSpPr txBox="1">
          <a:spLocks noChangeArrowheads="1"/>
        </xdr:cNvSpPr>
      </xdr:nvSpPr>
      <xdr:spPr>
        <a:xfrm>
          <a:off x="3143250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4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5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6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7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8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9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190500" cy="257175"/>
    <xdr:sp>
      <xdr:nvSpPr>
        <xdr:cNvPr id="10" name="pole tekstowe 15"/>
        <xdr:cNvSpPr txBox="1">
          <a:spLocks noChangeArrowheads="1"/>
        </xdr:cNvSpPr>
      </xdr:nvSpPr>
      <xdr:spPr>
        <a:xfrm>
          <a:off x="3143250" y="2663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190500" cy="257175"/>
    <xdr:sp>
      <xdr:nvSpPr>
        <xdr:cNvPr id="11" name="pole tekstowe 15"/>
        <xdr:cNvSpPr txBox="1">
          <a:spLocks noChangeArrowheads="1"/>
        </xdr:cNvSpPr>
      </xdr:nvSpPr>
      <xdr:spPr>
        <a:xfrm>
          <a:off x="3143250" y="2663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190500" cy="257175"/>
    <xdr:sp>
      <xdr:nvSpPr>
        <xdr:cNvPr id="12" name="pole tekstowe 15"/>
        <xdr:cNvSpPr txBox="1">
          <a:spLocks noChangeArrowheads="1"/>
        </xdr:cNvSpPr>
      </xdr:nvSpPr>
      <xdr:spPr>
        <a:xfrm>
          <a:off x="3143250" y="2663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13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14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0500" cy="257175"/>
    <xdr:sp>
      <xdr:nvSpPr>
        <xdr:cNvPr id="15" name="pole tekstowe 15"/>
        <xdr:cNvSpPr txBox="1">
          <a:spLocks noChangeArrowheads="1"/>
        </xdr:cNvSpPr>
      </xdr:nvSpPr>
      <xdr:spPr>
        <a:xfrm>
          <a:off x="3143250" y="1767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0500" cy="257175"/>
    <xdr:sp>
      <xdr:nvSpPr>
        <xdr:cNvPr id="16" name="pole tekstowe 15"/>
        <xdr:cNvSpPr txBox="1">
          <a:spLocks noChangeArrowheads="1"/>
        </xdr:cNvSpPr>
      </xdr:nvSpPr>
      <xdr:spPr>
        <a:xfrm>
          <a:off x="3143250" y="2352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0500" cy="257175"/>
    <xdr:sp>
      <xdr:nvSpPr>
        <xdr:cNvPr id="17" name="pole tekstowe 15"/>
        <xdr:cNvSpPr txBox="1">
          <a:spLocks noChangeArrowheads="1"/>
        </xdr:cNvSpPr>
      </xdr:nvSpPr>
      <xdr:spPr>
        <a:xfrm>
          <a:off x="3143250" y="2352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0500" cy="257175"/>
    <xdr:sp>
      <xdr:nvSpPr>
        <xdr:cNvPr id="18" name="pole tekstowe 15"/>
        <xdr:cNvSpPr txBox="1">
          <a:spLocks noChangeArrowheads="1"/>
        </xdr:cNvSpPr>
      </xdr:nvSpPr>
      <xdr:spPr>
        <a:xfrm>
          <a:off x="3143250" y="2352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0</xdr:rowOff>
    </xdr:from>
    <xdr:ext cx="190500" cy="257175"/>
    <xdr:sp>
      <xdr:nvSpPr>
        <xdr:cNvPr id="1" name="pole tekstowe 15"/>
        <xdr:cNvSpPr txBox="1">
          <a:spLocks noChangeArrowheads="1"/>
        </xdr:cNvSpPr>
      </xdr:nvSpPr>
      <xdr:spPr>
        <a:xfrm>
          <a:off x="3076575" y="13077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0500" cy="257175"/>
    <xdr:sp>
      <xdr:nvSpPr>
        <xdr:cNvPr id="2" name="pole tekstowe 15"/>
        <xdr:cNvSpPr txBox="1">
          <a:spLocks noChangeArrowheads="1"/>
        </xdr:cNvSpPr>
      </xdr:nvSpPr>
      <xdr:spPr>
        <a:xfrm>
          <a:off x="3076575" y="13077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0500" cy="257175"/>
    <xdr:sp>
      <xdr:nvSpPr>
        <xdr:cNvPr id="3" name="pole tekstowe 15"/>
        <xdr:cNvSpPr txBox="1">
          <a:spLocks noChangeArrowheads="1"/>
        </xdr:cNvSpPr>
      </xdr:nvSpPr>
      <xdr:spPr>
        <a:xfrm>
          <a:off x="3076575" y="13077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0500" cy="257175"/>
    <xdr:sp>
      <xdr:nvSpPr>
        <xdr:cNvPr id="4" name="pole tekstowe 15"/>
        <xdr:cNvSpPr txBox="1">
          <a:spLocks noChangeArrowheads="1"/>
        </xdr:cNvSpPr>
      </xdr:nvSpPr>
      <xdr:spPr>
        <a:xfrm>
          <a:off x="3076575" y="6448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0500" cy="257175"/>
    <xdr:sp>
      <xdr:nvSpPr>
        <xdr:cNvPr id="5" name="pole tekstowe 15"/>
        <xdr:cNvSpPr txBox="1">
          <a:spLocks noChangeArrowheads="1"/>
        </xdr:cNvSpPr>
      </xdr:nvSpPr>
      <xdr:spPr>
        <a:xfrm>
          <a:off x="3076575" y="6448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0500" cy="257175"/>
    <xdr:sp>
      <xdr:nvSpPr>
        <xdr:cNvPr id="6" name="pole tekstowe 15"/>
        <xdr:cNvSpPr txBox="1">
          <a:spLocks noChangeArrowheads="1"/>
        </xdr:cNvSpPr>
      </xdr:nvSpPr>
      <xdr:spPr>
        <a:xfrm>
          <a:off x="3076575" y="6448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7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8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9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10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11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90500" cy="257175"/>
    <xdr:sp>
      <xdr:nvSpPr>
        <xdr:cNvPr id="12" name="pole tekstowe 15"/>
        <xdr:cNvSpPr txBox="1">
          <a:spLocks noChangeArrowheads="1"/>
        </xdr:cNvSpPr>
      </xdr:nvSpPr>
      <xdr:spPr>
        <a:xfrm>
          <a:off x="3076575" y="1449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13" name="pole tekstowe 15"/>
        <xdr:cNvSpPr txBox="1">
          <a:spLocks noChangeArrowheads="1"/>
        </xdr:cNvSpPr>
      </xdr:nvSpPr>
      <xdr:spPr>
        <a:xfrm>
          <a:off x="3076575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14" name="pole tekstowe 15"/>
        <xdr:cNvSpPr txBox="1">
          <a:spLocks noChangeArrowheads="1"/>
        </xdr:cNvSpPr>
      </xdr:nvSpPr>
      <xdr:spPr>
        <a:xfrm>
          <a:off x="3076575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15" name="pole tekstowe 15"/>
        <xdr:cNvSpPr txBox="1">
          <a:spLocks noChangeArrowheads="1"/>
        </xdr:cNvSpPr>
      </xdr:nvSpPr>
      <xdr:spPr>
        <a:xfrm>
          <a:off x="3076575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F2" sqref="F2"/>
    </sheetView>
  </sheetViews>
  <sheetFormatPr defaultColWidth="9.140625" defaultRowHeight="12.75"/>
  <cols>
    <col min="2" max="2" width="38.00390625" style="0" customWidth="1"/>
    <col min="3" max="3" width="7.57421875" style="0" customWidth="1"/>
    <col min="4" max="4" width="12.28125" style="0" hidden="1" customWidth="1"/>
    <col min="5" max="5" width="12.28125" style="0" customWidth="1"/>
    <col min="6" max="7" width="13.140625" style="0" customWidth="1"/>
  </cols>
  <sheetData>
    <row r="1" spans="4:7" s="12" customFormat="1" ht="12.75" customHeight="1">
      <c r="D1" s="13"/>
      <c r="E1" s="13"/>
      <c r="F1" s="86" t="s">
        <v>26</v>
      </c>
      <c r="G1" s="13"/>
    </row>
    <row r="2" spans="1:7" s="12" customFormat="1" ht="12.75" customHeight="1">
      <c r="A2" s="14"/>
      <c r="B2" s="15"/>
      <c r="C2" s="16"/>
      <c r="D2" s="17"/>
      <c r="E2" s="17"/>
      <c r="F2" s="87" t="s">
        <v>93</v>
      </c>
      <c r="G2" s="17"/>
    </row>
    <row r="3" spans="1:7" s="12" customFormat="1" ht="12.75" customHeight="1">
      <c r="A3" s="14"/>
      <c r="B3" s="15"/>
      <c r="C3" s="16"/>
      <c r="D3" s="17"/>
      <c r="E3" s="17"/>
      <c r="F3" s="17" t="s">
        <v>27</v>
      </c>
      <c r="G3" s="17"/>
    </row>
    <row r="4" spans="1:7" s="12" customFormat="1" ht="12.75" customHeight="1">
      <c r="A4" s="14"/>
      <c r="B4" s="15"/>
      <c r="C4" s="16"/>
      <c r="D4" s="17"/>
      <c r="E4" s="17"/>
      <c r="F4" s="17" t="s">
        <v>82</v>
      </c>
      <c r="G4" s="17"/>
    </row>
    <row r="5" spans="1:7" s="12" customFormat="1" ht="9" customHeight="1">
      <c r="A5" s="14"/>
      <c r="B5" s="15"/>
      <c r="C5" s="16"/>
      <c r="D5" s="16"/>
      <c r="E5" s="16"/>
      <c r="F5" s="16"/>
      <c r="G5" s="16"/>
    </row>
    <row r="6" spans="1:7" s="21" customFormat="1" ht="35.25" customHeight="1">
      <c r="A6" s="18" t="s">
        <v>73</v>
      </c>
      <c r="B6" s="19"/>
      <c r="C6" s="20"/>
      <c r="D6" s="20"/>
      <c r="E6" s="20"/>
      <c r="F6" s="20"/>
      <c r="G6" s="20"/>
    </row>
    <row r="7" ht="1.5" customHeight="1"/>
    <row r="8" spans="1:7" s="21" customFormat="1" ht="14.25" customHeight="1" thickBot="1">
      <c r="A8" s="18"/>
      <c r="B8" s="19"/>
      <c r="C8" s="20"/>
      <c r="D8" s="20"/>
      <c r="E8" s="20"/>
      <c r="F8" s="20"/>
      <c r="G8" s="22" t="s">
        <v>1</v>
      </c>
    </row>
    <row r="9" spans="1:7" s="23" customFormat="1" ht="33.75">
      <c r="A9" s="109" t="s">
        <v>29</v>
      </c>
      <c r="B9" s="328" t="s">
        <v>3</v>
      </c>
      <c r="C9" s="110" t="s">
        <v>4</v>
      </c>
      <c r="D9" s="114" t="s">
        <v>5</v>
      </c>
      <c r="E9" s="114" t="s">
        <v>5</v>
      </c>
      <c r="F9" s="118" t="s">
        <v>6</v>
      </c>
      <c r="G9" s="111"/>
    </row>
    <row r="10" spans="1:7" s="23" customFormat="1" ht="10.5" customHeight="1">
      <c r="A10" s="116" t="s">
        <v>7</v>
      </c>
      <c r="B10" s="329"/>
      <c r="C10" s="113" t="s">
        <v>8</v>
      </c>
      <c r="D10" s="117" t="s">
        <v>10</v>
      </c>
      <c r="E10" s="38" t="s">
        <v>10</v>
      </c>
      <c r="F10" s="246" t="s">
        <v>9</v>
      </c>
      <c r="G10" s="106" t="s">
        <v>10</v>
      </c>
    </row>
    <row r="11" spans="1:7" s="28" customFormat="1" ht="10.5" customHeight="1" thickBot="1">
      <c r="A11" s="89">
        <v>1</v>
      </c>
      <c r="B11" s="26">
        <v>2</v>
      </c>
      <c r="C11" s="27">
        <v>3</v>
      </c>
      <c r="D11" s="78">
        <v>4</v>
      </c>
      <c r="E11" s="78">
        <v>4</v>
      </c>
      <c r="F11" s="25">
        <v>5</v>
      </c>
      <c r="G11" s="45">
        <v>6</v>
      </c>
    </row>
    <row r="12" spans="1:7" s="4" customFormat="1" ht="19.5" customHeight="1" thickBot="1" thickTop="1">
      <c r="A12" s="64">
        <v>600</v>
      </c>
      <c r="B12" s="65" t="s">
        <v>17</v>
      </c>
      <c r="C12" s="222"/>
      <c r="D12" s="79"/>
      <c r="E12" s="79"/>
      <c r="F12" s="2">
        <f>F13+F16</f>
        <v>500000</v>
      </c>
      <c r="G12" s="3">
        <f>G13+G16</f>
        <v>525000</v>
      </c>
    </row>
    <row r="13" spans="1:7" s="31" customFormat="1" ht="15" customHeight="1" thickTop="1">
      <c r="A13" s="47">
        <v>60017</v>
      </c>
      <c r="B13" s="54" t="s">
        <v>25</v>
      </c>
      <c r="C13" s="48" t="s">
        <v>11</v>
      </c>
      <c r="D13" s="82"/>
      <c r="E13" s="82"/>
      <c r="F13" s="50"/>
      <c r="G13" s="51">
        <f>SUM(G14:G15)</f>
        <v>25000</v>
      </c>
    </row>
    <row r="14" spans="1:7" s="73" customFormat="1" ht="39" customHeight="1">
      <c r="A14" s="33">
        <v>4270</v>
      </c>
      <c r="B14" s="130" t="s">
        <v>69</v>
      </c>
      <c r="C14" s="98"/>
      <c r="D14" s="155"/>
      <c r="E14" s="155"/>
      <c r="F14" s="10"/>
      <c r="G14" s="11">
        <v>20000</v>
      </c>
    </row>
    <row r="15" spans="1:7" s="31" customFormat="1" ht="55.5">
      <c r="A15" s="33">
        <v>6050</v>
      </c>
      <c r="B15" s="34" t="s">
        <v>72</v>
      </c>
      <c r="C15" s="9"/>
      <c r="D15" s="81"/>
      <c r="E15" s="81"/>
      <c r="F15" s="255"/>
      <c r="G15" s="35">
        <v>5000</v>
      </c>
    </row>
    <row r="16" spans="1:7" s="31" customFormat="1" ht="15">
      <c r="A16" s="5">
        <v>60053</v>
      </c>
      <c r="B16" s="6" t="s">
        <v>75</v>
      </c>
      <c r="C16" s="48" t="s">
        <v>76</v>
      </c>
      <c r="D16" s="80"/>
      <c r="E16" s="80"/>
      <c r="F16" s="7">
        <f>SUM(F18:F19)</f>
        <v>500000</v>
      </c>
      <c r="G16" s="8">
        <f>SUM(G18:G19)</f>
        <v>500000</v>
      </c>
    </row>
    <row r="17" spans="1:7" s="31" customFormat="1" ht="53.25" customHeight="1">
      <c r="A17" s="277"/>
      <c r="B17" s="278" t="s">
        <v>81</v>
      </c>
      <c r="C17" s="98"/>
      <c r="D17" s="81"/>
      <c r="E17" s="81"/>
      <c r="F17" s="255"/>
      <c r="G17" s="35"/>
    </row>
    <row r="18" spans="1:7" s="31" customFormat="1" ht="30">
      <c r="A18" s="33">
        <v>6050</v>
      </c>
      <c r="B18" s="34" t="s">
        <v>77</v>
      </c>
      <c r="C18" s="9"/>
      <c r="D18" s="81"/>
      <c r="E18" s="81"/>
      <c r="F18" s="255">
        <v>500000</v>
      </c>
      <c r="G18" s="35"/>
    </row>
    <row r="19" spans="1:7" s="31" customFormat="1" ht="30.75" thickBot="1">
      <c r="A19" s="33">
        <v>6059</v>
      </c>
      <c r="B19" s="34" t="s">
        <v>77</v>
      </c>
      <c r="C19" s="92"/>
      <c r="D19" s="221"/>
      <c r="E19" s="221"/>
      <c r="F19" s="247"/>
      <c r="G19" s="143">
        <v>500000</v>
      </c>
    </row>
    <row r="20" spans="1:7" s="31" customFormat="1" ht="19.5" customHeight="1" thickBot="1" thickTop="1">
      <c r="A20" s="131">
        <v>750</v>
      </c>
      <c r="B20" s="132" t="s">
        <v>37</v>
      </c>
      <c r="C20" s="220" t="s">
        <v>19</v>
      </c>
      <c r="D20" s="221"/>
      <c r="E20" s="221"/>
      <c r="F20" s="101">
        <f>F21</f>
        <v>600</v>
      </c>
      <c r="G20" s="102">
        <f>G21</f>
        <v>1600</v>
      </c>
    </row>
    <row r="21" spans="1:7" s="31" customFormat="1" ht="15" customHeight="1" thickTop="1">
      <c r="A21" s="133">
        <v>75095</v>
      </c>
      <c r="B21" s="134" t="s">
        <v>13</v>
      </c>
      <c r="C21" s="138"/>
      <c r="D21" s="139">
        <f>SUM(D23:D26)</f>
        <v>0</v>
      </c>
      <c r="E21" s="144"/>
      <c r="F21" s="248">
        <f>SUM(F24:F25)+F22</f>
        <v>600</v>
      </c>
      <c r="G21" s="147">
        <f>SUM(G24:G25)+G22</f>
        <v>1600</v>
      </c>
    </row>
    <row r="22" spans="1:7" s="31" customFormat="1" ht="15" customHeight="1">
      <c r="A22" s="33">
        <v>4300</v>
      </c>
      <c r="B22" s="34" t="s">
        <v>68</v>
      </c>
      <c r="C22" s="216"/>
      <c r="D22" s="56"/>
      <c r="E22" s="57"/>
      <c r="F22" s="249"/>
      <c r="G22" s="217">
        <v>1000</v>
      </c>
    </row>
    <row r="23" spans="1:7" s="31" customFormat="1" ht="15" customHeight="1">
      <c r="A23" s="214"/>
      <c r="B23" s="215" t="s">
        <v>38</v>
      </c>
      <c r="C23" s="136"/>
      <c r="D23" s="85"/>
      <c r="E23" s="145"/>
      <c r="F23" s="250"/>
      <c r="G23" s="137"/>
    </row>
    <row r="24" spans="1:7" s="31" customFormat="1" ht="15" customHeight="1">
      <c r="A24" s="33">
        <v>4210</v>
      </c>
      <c r="B24" s="34" t="s">
        <v>20</v>
      </c>
      <c r="C24" s="136"/>
      <c r="D24" s="85"/>
      <c r="E24" s="145"/>
      <c r="F24" s="250">
        <v>600</v>
      </c>
      <c r="G24" s="137"/>
    </row>
    <row r="25" spans="1:7" s="31" customFormat="1" ht="15" customHeight="1" thickBot="1">
      <c r="A25" s="90">
        <v>4300</v>
      </c>
      <c r="B25" s="91" t="s">
        <v>18</v>
      </c>
      <c r="C25" s="218"/>
      <c r="D25" s="219"/>
      <c r="E25" s="219"/>
      <c r="F25" s="251"/>
      <c r="G25" s="146">
        <v>600</v>
      </c>
    </row>
    <row r="26" spans="1:7" s="31" customFormat="1" ht="16.5" customHeight="1" thickBot="1" thickTop="1">
      <c r="A26" s="64">
        <v>758</v>
      </c>
      <c r="B26" s="65" t="s">
        <v>30</v>
      </c>
      <c r="C26" s="220" t="s">
        <v>19</v>
      </c>
      <c r="D26" s="83"/>
      <c r="E26" s="67"/>
      <c r="F26" s="68">
        <f>F27</f>
        <v>60000</v>
      </c>
      <c r="G26" s="69"/>
    </row>
    <row r="27" spans="1:7" s="31" customFormat="1" ht="15" customHeight="1" thickTop="1">
      <c r="A27" s="121">
        <v>75818</v>
      </c>
      <c r="B27" s="122" t="s">
        <v>31</v>
      </c>
      <c r="C27" s="48"/>
      <c r="D27" s="82"/>
      <c r="E27" s="49"/>
      <c r="F27" s="50">
        <f>F28</f>
        <v>60000</v>
      </c>
      <c r="G27" s="51"/>
    </row>
    <row r="28" spans="1:7" s="31" customFormat="1" ht="28.5" thickBot="1">
      <c r="A28" s="153">
        <v>4810</v>
      </c>
      <c r="B28" s="154" t="s">
        <v>83</v>
      </c>
      <c r="C28" s="140"/>
      <c r="D28" s="141"/>
      <c r="E28" s="240"/>
      <c r="F28" s="252">
        <v>60000</v>
      </c>
      <c r="G28" s="142"/>
    </row>
    <row r="29" spans="1:7" s="4" customFormat="1" ht="19.5" customHeight="1" thickBot="1" thickTop="1">
      <c r="A29" s="148">
        <v>801</v>
      </c>
      <c r="B29" s="149" t="s">
        <v>16</v>
      </c>
      <c r="C29" s="150" t="s">
        <v>14</v>
      </c>
      <c r="D29" s="156"/>
      <c r="E29" s="40"/>
      <c r="F29" s="2">
        <f>F30+F37+F43+F46</f>
        <v>92440</v>
      </c>
      <c r="G29" s="3">
        <f>G30+G37+G43+G46</f>
        <v>117440</v>
      </c>
    </row>
    <row r="30" spans="1:7" s="4" customFormat="1" ht="15" customHeight="1" thickTop="1">
      <c r="A30" s="151">
        <v>80101</v>
      </c>
      <c r="B30" s="152" t="s">
        <v>39</v>
      </c>
      <c r="C30" s="138"/>
      <c r="D30" s="160"/>
      <c r="E30" s="144"/>
      <c r="F30" s="253">
        <f>SUM(F31:F36)</f>
        <v>500</v>
      </c>
      <c r="G30" s="161">
        <f>SUM(G31:G36)</f>
        <v>41500</v>
      </c>
    </row>
    <row r="31" spans="1:7" s="73" customFormat="1" ht="15" customHeight="1">
      <c r="A31" s="157">
        <v>4140</v>
      </c>
      <c r="B31" s="158" t="s">
        <v>44</v>
      </c>
      <c r="C31" s="159"/>
      <c r="D31" s="155"/>
      <c r="E31" s="44"/>
      <c r="F31" s="10">
        <v>500</v>
      </c>
      <c r="G31" s="11"/>
    </row>
    <row r="32" spans="1:7" s="73" customFormat="1" ht="15" customHeight="1">
      <c r="A32" s="157">
        <v>4210</v>
      </c>
      <c r="B32" s="130" t="s">
        <v>20</v>
      </c>
      <c r="C32" s="159"/>
      <c r="D32" s="155"/>
      <c r="E32" s="44"/>
      <c r="F32" s="10"/>
      <c r="G32" s="11">
        <v>3000</v>
      </c>
    </row>
    <row r="33" spans="1:7" s="73" customFormat="1" ht="30">
      <c r="A33" s="157">
        <v>4240</v>
      </c>
      <c r="B33" s="130" t="s">
        <v>41</v>
      </c>
      <c r="C33" s="159"/>
      <c r="D33" s="155"/>
      <c r="E33" s="44"/>
      <c r="F33" s="10"/>
      <c r="G33" s="11">
        <v>3000</v>
      </c>
    </row>
    <row r="34" spans="1:7" s="73" customFormat="1" ht="15" customHeight="1">
      <c r="A34" s="157">
        <v>4300</v>
      </c>
      <c r="B34" s="130" t="s">
        <v>18</v>
      </c>
      <c r="C34" s="159"/>
      <c r="D34" s="155"/>
      <c r="E34" s="44"/>
      <c r="F34" s="10"/>
      <c r="G34" s="11">
        <v>5000</v>
      </c>
    </row>
    <row r="35" spans="1:7" s="73" customFormat="1" ht="30">
      <c r="A35" s="157">
        <v>4700</v>
      </c>
      <c r="B35" s="130" t="s">
        <v>42</v>
      </c>
      <c r="C35" s="159"/>
      <c r="D35" s="155"/>
      <c r="E35" s="44"/>
      <c r="F35" s="10"/>
      <c r="G35" s="11">
        <v>500</v>
      </c>
    </row>
    <row r="36" spans="1:7" s="73" customFormat="1" ht="15" customHeight="1">
      <c r="A36" s="165">
        <v>6050</v>
      </c>
      <c r="B36" s="170" t="s">
        <v>43</v>
      </c>
      <c r="C36" s="166"/>
      <c r="D36" s="167"/>
      <c r="E36" s="241"/>
      <c r="F36" s="254"/>
      <c r="G36" s="168">
        <v>30000</v>
      </c>
    </row>
    <row r="37" spans="1:7" s="4" customFormat="1" ht="15" customHeight="1">
      <c r="A37" s="162">
        <v>80104</v>
      </c>
      <c r="B37" s="163" t="s">
        <v>40</v>
      </c>
      <c r="C37" s="164"/>
      <c r="D37" s="156"/>
      <c r="E37" s="42"/>
      <c r="F37" s="7">
        <f>SUM(F38:F42)</f>
        <v>24640</v>
      </c>
      <c r="G37" s="8">
        <f>SUM(G38:G42)</f>
        <v>66940</v>
      </c>
    </row>
    <row r="38" spans="1:7" s="73" customFormat="1" ht="15" customHeight="1">
      <c r="A38" s="157">
        <v>4210</v>
      </c>
      <c r="B38" s="130" t="s">
        <v>20</v>
      </c>
      <c r="C38" s="159"/>
      <c r="D38" s="155"/>
      <c r="E38" s="44"/>
      <c r="F38" s="10"/>
      <c r="G38" s="11">
        <v>12700</v>
      </c>
    </row>
    <row r="39" spans="1:7" s="31" customFormat="1" ht="30">
      <c r="A39" s="157">
        <v>4240</v>
      </c>
      <c r="B39" s="130" t="s">
        <v>41</v>
      </c>
      <c r="C39" s="9"/>
      <c r="D39" s="81"/>
      <c r="E39" s="145"/>
      <c r="F39" s="255"/>
      <c r="G39" s="35">
        <v>4600</v>
      </c>
    </row>
    <row r="40" spans="1:7" s="31" customFormat="1" ht="15" customHeight="1">
      <c r="A40" s="33">
        <v>4280</v>
      </c>
      <c r="B40" s="130" t="s">
        <v>45</v>
      </c>
      <c r="C40" s="9"/>
      <c r="D40" s="81"/>
      <c r="E40" s="145"/>
      <c r="F40" s="255"/>
      <c r="G40" s="35">
        <v>600</v>
      </c>
    </row>
    <row r="41" spans="1:7" s="31" customFormat="1" ht="15" customHeight="1">
      <c r="A41" s="33">
        <v>6050</v>
      </c>
      <c r="B41" s="169" t="s">
        <v>43</v>
      </c>
      <c r="C41" s="9"/>
      <c r="D41" s="81"/>
      <c r="E41" s="145"/>
      <c r="F41" s="255"/>
      <c r="G41" s="35">
        <v>49040</v>
      </c>
    </row>
    <row r="42" spans="1:7" s="31" customFormat="1" ht="30">
      <c r="A42" s="234">
        <v>6060</v>
      </c>
      <c r="B42" s="235" t="s">
        <v>48</v>
      </c>
      <c r="C42" s="124"/>
      <c r="D42" s="236"/>
      <c r="E42" s="242"/>
      <c r="F42" s="256">
        <v>24640</v>
      </c>
      <c r="G42" s="237"/>
    </row>
    <row r="43" spans="1:7" s="31" customFormat="1" ht="17.25" customHeight="1">
      <c r="A43" s="133">
        <v>80110</v>
      </c>
      <c r="B43" s="134" t="s">
        <v>46</v>
      </c>
      <c r="C43" s="172"/>
      <c r="D43" s="80"/>
      <c r="E43" s="42"/>
      <c r="F43" s="7">
        <f>SUM(F44:F45)</f>
        <v>4000</v>
      </c>
      <c r="G43" s="8">
        <f>SUM(G44:G45)</f>
        <v>4000</v>
      </c>
    </row>
    <row r="44" spans="1:7" s="31" customFormat="1" ht="15" customHeight="1">
      <c r="A44" s="33">
        <v>4270</v>
      </c>
      <c r="B44" s="130" t="s">
        <v>47</v>
      </c>
      <c r="C44" s="9"/>
      <c r="D44" s="81"/>
      <c r="E44" s="145"/>
      <c r="F44" s="255"/>
      <c r="G44" s="35">
        <v>4000</v>
      </c>
    </row>
    <row r="45" spans="1:7" s="31" customFormat="1" ht="15" customHeight="1">
      <c r="A45" s="33">
        <v>4300</v>
      </c>
      <c r="B45" s="130" t="s">
        <v>18</v>
      </c>
      <c r="C45" s="9"/>
      <c r="D45" s="81"/>
      <c r="E45" s="145"/>
      <c r="F45" s="255">
        <v>4000</v>
      </c>
      <c r="G45" s="35"/>
    </row>
    <row r="46" spans="1:7" s="31" customFormat="1" ht="15">
      <c r="A46" s="133">
        <v>80195</v>
      </c>
      <c r="B46" s="134" t="s">
        <v>13</v>
      </c>
      <c r="C46" s="172"/>
      <c r="D46" s="80"/>
      <c r="E46" s="42"/>
      <c r="F46" s="7">
        <f>SUM(F47:F50)</f>
        <v>63300</v>
      </c>
      <c r="G46" s="8">
        <f>SUM(G47:G50)</f>
        <v>5000</v>
      </c>
    </row>
    <row r="47" spans="1:7" s="31" customFormat="1" ht="30">
      <c r="A47" s="33">
        <v>4240</v>
      </c>
      <c r="B47" s="130" t="s">
        <v>41</v>
      </c>
      <c r="C47" s="9"/>
      <c r="D47" s="81"/>
      <c r="E47" s="145"/>
      <c r="F47" s="255">
        <v>3000</v>
      </c>
      <c r="G47" s="35"/>
    </row>
    <row r="48" spans="1:7" s="31" customFormat="1" ht="15" customHeight="1">
      <c r="A48" s="33">
        <v>4270</v>
      </c>
      <c r="B48" s="130" t="s">
        <v>51</v>
      </c>
      <c r="C48" s="9"/>
      <c r="D48" s="81"/>
      <c r="E48" s="145"/>
      <c r="F48" s="255">
        <v>5000</v>
      </c>
      <c r="G48" s="35"/>
    </row>
    <row r="49" spans="1:7" s="31" customFormat="1" ht="15" customHeight="1">
      <c r="A49" s="33">
        <v>4300</v>
      </c>
      <c r="B49" s="130" t="s">
        <v>18</v>
      </c>
      <c r="C49" s="9"/>
      <c r="D49" s="81"/>
      <c r="E49" s="145"/>
      <c r="F49" s="255">
        <v>50300</v>
      </c>
      <c r="G49" s="35"/>
    </row>
    <row r="50" spans="1:7" s="31" customFormat="1" ht="45">
      <c r="A50" s="33"/>
      <c r="B50" s="181" t="s">
        <v>78</v>
      </c>
      <c r="C50" s="9"/>
      <c r="D50" s="81"/>
      <c r="E50" s="145"/>
      <c r="F50" s="183">
        <f>SUM(F51:F53)</f>
        <v>5000</v>
      </c>
      <c r="G50" s="184">
        <f>SUM(G51:G53)</f>
        <v>5000</v>
      </c>
    </row>
    <row r="51" spans="1:7" s="31" customFormat="1" ht="18" customHeight="1">
      <c r="A51" s="29">
        <v>4211</v>
      </c>
      <c r="B51" s="34" t="s">
        <v>20</v>
      </c>
      <c r="C51" s="9"/>
      <c r="D51" s="81"/>
      <c r="E51" s="145"/>
      <c r="F51" s="255"/>
      <c r="G51" s="35">
        <v>2500</v>
      </c>
    </row>
    <row r="52" spans="1:7" s="31" customFormat="1" ht="18" customHeight="1">
      <c r="A52" s="29">
        <v>4301</v>
      </c>
      <c r="B52" s="30" t="s">
        <v>18</v>
      </c>
      <c r="C52" s="9"/>
      <c r="D52" s="81"/>
      <c r="E52" s="145"/>
      <c r="F52" s="255"/>
      <c r="G52" s="35">
        <v>2500</v>
      </c>
    </row>
    <row r="53" spans="1:7" s="31" customFormat="1" ht="18" customHeight="1" thickBot="1">
      <c r="A53" s="29">
        <v>4421</v>
      </c>
      <c r="B53" s="30" t="s">
        <v>32</v>
      </c>
      <c r="C53" s="9"/>
      <c r="D53" s="81"/>
      <c r="E53" s="145"/>
      <c r="F53" s="255">
        <v>5000</v>
      </c>
      <c r="G53" s="35"/>
    </row>
    <row r="54" spans="1:7" s="31" customFormat="1" ht="31.5" thickBot="1" thickTop="1">
      <c r="A54" s="64">
        <v>853</v>
      </c>
      <c r="B54" s="65" t="s">
        <v>55</v>
      </c>
      <c r="C54" s="1" t="s">
        <v>0</v>
      </c>
      <c r="D54" s="83"/>
      <c r="E54" s="67"/>
      <c r="F54" s="68">
        <f>F55</f>
        <v>25000</v>
      </c>
      <c r="G54" s="69">
        <f>G55</f>
        <v>25000</v>
      </c>
    </row>
    <row r="55" spans="1:7" s="31" customFormat="1" ht="21.75" customHeight="1" thickTop="1">
      <c r="A55" s="119">
        <v>85395</v>
      </c>
      <c r="B55" s="134" t="s">
        <v>13</v>
      </c>
      <c r="C55" s="52"/>
      <c r="D55" s="84"/>
      <c r="E55" s="84"/>
      <c r="F55" s="257">
        <f>SUM(F56)</f>
        <v>25000</v>
      </c>
      <c r="G55" s="53">
        <f>SUM(G56)</f>
        <v>25000</v>
      </c>
    </row>
    <row r="56" spans="1:7" s="185" customFormat="1" ht="30" customHeight="1">
      <c r="A56" s="196"/>
      <c r="B56" s="198" t="s">
        <v>56</v>
      </c>
      <c r="C56" s="199"/>
      <c r="D56" s="197"/>
      <c r="E56" s="197"/>
      <c r="F56" s="183">
        <f>SUM(F57:F64)</f>
        <v>25000</v>
      </c>
      <c r="G56" s="184">
        <f>SUM(G57:G64)</f>
        <v>25000</v>
      </c>
    </row>
    <row r="57" spans="1:7" s="31" customFormat="1" ht="16.5" customHeight="1">
      <c r="A57" s="29">
        <v>4117</v>
      </c>
      <c r="B57" s="128" t="s">
        <v>33</v>
      </c>
      <c r="C57" s="9"/>
      <c r="D57" s="81"/>
      <c r="E57" s="81"/>
      <c r="F57" s="255"/>
      <c r="G57" s="35">
        <v>3343</v>
      </c>
    </row>
    <row r="58" spans="1:7" s="73" customFormat="1" ht="16.5" customHeight="1">
      <c r="A58" s="29">
        <v>4119</v>
      </c>
      <c r="B58" s="128" t="s">
        <v>33</v>
      </c>
      <c r="C58" s="191"/>
      <c r="D58" s="155"/>
      <c r="E58" s="155"/>
      <c r="F58" s="10"/>
      <c r="G58" s="11">
        <v>590</v>
      </c>
    </row>
    <row r="59" spans="1:7" s="73" customFormat="1" ht="16.5" customHeight="1">
      <c r="A59" s="29">
        <v>4127</v>
      </c>
      <c r="B59" s="129" t="s">
        <v>34</v>
      </c>
      <c r="C59" s="191"/>
      <c r="D59" s="155"/>
      <c r="E59" s="155"/>
      <c r="F59" s="10"/>
      <c r="G59" s="11">
        <v>521</v>
      </c>
    </row>
    <row r="60" spans="1:7" s="73" customFormat="1" ht="16.5" customHeight="1">
      <c r="A60" s="29">
        <v>4129</v>
      </c>
      <c r="B60" s="129" t="s">
        <v>34</v>
      </c>
      <c r="C60" s="191"/>
      <c r="D60" s="155"/>
      <c r="E60" s="155"/>
      <c r="F60" s="10"/>
      <c r="G60" s="11">
        <v>92</v>
      </c>
    </row>
    <row r="61" spans="1:7" s="73" customFormat="1" ht="16.5" customHeight="1">
      <c r="A61" s="29">
        <v>4177</v>
      </c>
      <c r="B61" s="130" t="s">
        <v>35</v>
      </c>
      <c r="C61" s="191"/>
      <c r="D61" s="155"/>
      <c r="E61" s="155"/>
      <c r="F61" s="10"/>
      <c r="G61" s="11">
        <v>17386</v>
      </c>
    </row>
    <row r="62" spans="1:7" s="73" customFormat="1" ht="16.5" customHeight="1">
      <c r="A62" s="29">
        <v>4179</v>
      </c>
      <c r="B62" s="130" t="s">
        <v>35</v>
      </c>
      <c r="C62" s="191"/>
      <c r="D62" s="155"/>
      <c r="E62" s="155"/>
      <c r="F62" s="10"/>
      <c r="G62" s="11">
        <v>3068</v>
      </c>
    </row>
    <row r="63" spans="1:7" s="73" customFormat="1" ht="16.5" customHeight="1">
      <c r="A63" s="29">
        <v>4307</v>
      </c>
      <c r="B63" s="130" t="s">
        <v>18</v>
      </c>
      <c r="C63" s="191"/>
      <c r="D63" s="155"/>
      <c r="E63" s="155"/>
      <c r="F63" s="10">
        <v>21250</v>
      </c>
      <c r="G63" s="11"/>
    </row>
    <row r="64" spans="1:7" s="73" customFormat="1" ht="16.5" customHeight="1" thickBot="1">
      <c r="A64" s="95">
        <v>4309</v>
      </c>
      <c r="B64" s="195" t="s">
        <v>18</v>
      </c>
      <c r="C64" s="192"/>
      <c r="D64" s="193"/>
      <c r="E64" s="193"/>
      <c r="F64" s="258">
        <v>3750</v>
      </c>
      <c r="G64" s="194"/>
    </row>
    <row r="65" spans="1:7" s="73" customFormat="1" ht="19.5" customHeight="1" thickBot="1" thickTop="1">
      <c r="A65" s="64">
        <v>854</v>
      </c>
      <c r="B65" s="65" t="s">
        <v>21</v>
      </c>
      <c r="C65" s="227" t="s">
        <v>14</v>
      </c>
      <c r="D65" s="193"/>
      <c r="E65" s="40">
        <f>E66</f>
        <v>89144</v>
      </c>
      <c r="F65" s="101"/>
      <c r="G65" s="102">
        <f>G66</f>
        <v>89144</v>
      </c>
    </row>
    <row r="66" spans="1:7" s="73" customFormat="1" ht="18" customHeight="1" thickTop="1">
      <c r="A66" s="119">
        <v>85415</v>
      </c>
      <c r="B66" s="120" t="s">
        <v>22</v>
      </c>
      <c r="C66" s="223"/>
      <c r="D66" s="224"/>
      <c r="E66" s="174">
        <f>SUM(E67:E68)</f>
        <v>89144</v>
      </c>
      <c r="F66" s="175"/>
      <c r="G66" s="176">
        <f>SUM(G67:G68)</f>
        <v>89144</v>
      </c>
    </row>
    <row r="67" spans="1:7" s="73" customFormat="1" ht="45" customHeight="1">
      <c r="A67" s="36">
        <v>2030</v>
      </c>
      <c r="B67" s="55" t="s">
        <v>71</v>
      </c>
      <c r="C67" s="225"/>
      <c r="D67" s="226"/>
      <c r="E67" s="57">
        <v>89144</v>
      </c>
      <c r="F67" s="58"/>
      <c r="G67" s="59"/>
    </row>
    <row r="68" spans="1:7" s="73" customFormat="1" ht="20.25" customHeight="1">
      <c r="A68" s="282">
        <v>3260</v>
      </c>
      <c r="B68" s="283" t="s">
        <v>70</v>
      </c>
      <c r="C68" s="284"/>
      <c r="D68" s="167"/>
      <c r="E68" s="241"/>
      <c r="F68" s="254"/>
      <c r="G68" s="168">
        <v>89144</v>
      </c>
    </row>
    <row r="69" spans="1:7" s="4" customFormat="1" ht="30.75" thickBot="1">
      <c r="A69" s="279">
        <v>900</v>
      </c>
      <c r="B69" s="280" t="s">
        <v>57</v>
      </c>
      <c r="C69" s="281"/>
      <c r="D69" s="123"/>
      <c r="E69" s="100"/>
      <c r="F69" s="101">
        <f>F70+F88+F90+F81</f>
        <v>1437320</v>
      </c>
      <c r="G69" s="102">
        <f>G70+G88+G90+G81</f>
        <v>1461320</v>
      </c>
    </row>
    <row r="70" spans="1:7" s="4" customFormat="1" ht="18" customHeight="1" thickTop="1">
      <c r="A70" s="201">
        <v>90001</v>
      </c>
      <c r="B70" s="202" t="s">
        <v>58</v>
      </c>
      <c r="C70" s="203" t="s">
        <v>59</v>
      </c>
      <c r="D70" s="80"/>
      <c r="E70" s="42"/>
      <c r="F70" s="7">
        <f>F71</f>
        <v>107320</v>
      </c>
      <c r="G70" s="8">
        <f>G71</f>
        <v>107320</v>
      </c>
    </row>
    <row r="71" spans="1:7" s="185" customFormat="1" ht="30">
      <c r="A71" s="207"/>
      <c r="B71" s="208" t="s">
        <v>60</v>
      </c>
      <c r="C71" s="209"/>
      <c r="D71" s="210"/>
      <c r="E71" s="243"/>
      <c r="F71" s="259">
        <f>F72+F75+F77</f>
        <v>107320</v>
      </c>
      <c r="G71" s="211">
        <f>G72+G75+G77</f>
        <v>107320</v>
      </c>
    </row>
    <row r="72" spans="1:7" s="4" customFormat="1" ht="30">
      <c r="A72" s="205">
        <v>6050</v>
      </c>
      <c r="B72" s="206" t="s">
        <v>43</v>
      </c>
      <c r="C72" s="204"/>
      <c r="D72" s="200"/>
      <c r="E72" s="46"/>
      <c r="F72" s="10"/>
      <c r="G72" s="11">
        <f>SUM(G73:G74)</f>
        <v>96020</v>
      </c>
    </row>
    <row r="73" spans="1:7" s="99" customFormat="1" ht="12.75">
      <c r="A73" s="228"/>
      <c r="B73" s="229" t="s">
        <v>61</v>
      </c>
      <c r="C73" s="204"/>
      <c r="D73" s="230"/>
      <c r="E73" s="244"/>
      <c r="F73" s="260"/>
      <c r="G73" s="188">
        <v>93500</v>
      </c>
    </row>
    <row r="74" spans="1:7" s="99" customFormat="1" ht="25.5">
      <c r="A74" s="228"/>
      <c r="B74" s="229" t="s">
        <v>63</v>
      </c>
      <c r="C74" s="204"/>
      <c r="D74" s="230"/>
      <c r="E74" s="244"/>
      <c r="F74" s="260"/>
      <c r="G74" s="188">
        <v>2520</v>
      </c>
    </row>
    <row r="75" spans="1:7" s="4" customFormat="1" ht="30">
      <c r="A75" s="205">
        <v>6057</v>
      </c>
      <c r="B75" s="206" t="s">
        <v>43</v>
      </c>
      <c r="C75" s="204"/>
      <c r="D75" s="200"/>
      <c r="E75" s="46"/>
      <c r="F75" s="10"/>
      <c r="G75" s="11">
        <f>SUM(G76:G76)</f>
        <v>11300</v>
      </c>
    </row>
    <row r="76" spans="1:7" s="99" customFormat="1" ht="12.75">
      <c r="A76" s="228"/>
      <c r="B76" s="229" t="s">
        <v>62</v>
      </c>
      <c r="C76" s="204"/>
      <c r="D76" s="230"/>
      <c r="E76" s="244"/>
      <c r="F76" s="260"/>
      <c r="G76" s="188">
        <v>11300</v>
      </c>
    </row>
    <row r="77" spans="1:7" s="4" customFormat="1" ht="30">
      <c r="A77" s="205">
        <v>6059</v>
      </c>
      <c r="B77" s="206" t="s">
        <v>43</v>
      </c>
      <c r="C77" s="204"/>
      <c r="D77" s="200"/>
      <c r="E77" s="46"/>
      <c r="F77" s="10">
        <f>SUM(F78:F80)</f>
        <v>107320</v>
      </c>
      <c r="G77" s="11"/>
    </row>
    <row r="78" spans="1:7" s="99" customFormat="1" ht="12.75">
      <c r="A78" s="228"/>
      <c r="B78" s="229" t="s">
        <v>61</v>
      </c>
      <c r="C78" s="204"/>
      <c r="D78" s="230"/>
      <c r="E78" s="244"/>
      <c r="F78" s="260">
        <v>93500</v>
      </c>
      <c r="G78" s="188"/>
    </row>
    <row r="79" spans="1:7" s="127" customFormat="1" ht="25.5">
      <c r="A79" s="228"/>
      <c r="B79" s="229" t="s">
        <v>63</v>
      </c>
      <c r="C79" s="204"/>
      <c r="D79" s="231"/>
      <c r="E79" s="126"/>
      <c r="F79" s="260">
        <v>2520</v>
      </c>
      <c r="G79" s="188"/>
    </row>
    <row r="80" spans="1:7" s="13" customFormat="1" ht="12.75">
      <c r="A80" s="238"/>
      <c r="B80" s="232" t="s">
        <v>62</v>
      </c>
      <c r="C80" s="239"/>
      <c r="D80" s="189"/>
      <c r="E80" s="245"/>
      <c r="F80" s="261">
        <v>11300</v>
      </c>
      <c r="G80" s="190"/>
    </row>
    <row r="81" spans="1:7" s="4" customFormat="1" ht="18" customHeight="1">
      <c r="A81" s="321">
        <v>90004</v>
      </c>
      <c r="B81" s="323" t="s">
        <v>91</v>
      </c>
      <c r="C81" s="322"/>
      <c r="D81" s="160"/>
      <c r="E81" s="144"/>
      <c r="F81" s="253">
        <f>F82+F85</f>
        <v>1000000</v>
      </c>
      <c r="G81" s="161">
        <f>G82+G85</f>
        <v>1000000</v>
      </c>
    </row>
    <row r="82" spans="1:7" s="13" customFormat="1" ht="42.75">
      <c r="A82" s="36">
        <v>6057</v>
      </c>
      <c r="B82" s="55" t="s">
        <v>92</v>
      </c>
      <c r="C82" s="315"/>
      <c r="D82" s="316"/>
      <c r="E82" s="317"/>
      <c r="F82" s="58">
        <f>SUM(F83:F84)</f>
        <v>629700</v>
      </c>
      <c r="G82" s="59">
        <f>SUM(G83:G84)</f>
        <v>629700</v>
      </c>
    </row>
    <row r="83" spans="1:7" s="13" customFormat="1" ht="15">
      <c r="A83" s="293"/>
      <c r="B83" s="294" t="s">
        <v>89</v>
      </c>
      <c r="C83" s="318"/>
      <c r="D83" s="319"/>
      <c r="E83" s="320"/>
      <c r="F83" s="186">
        <v>629700</v>
      </c>
      <c r="G83" s="187"/>
    </row>
    <row r="84" spans="1:7" s="13" customFormat="1" ht="30">
      <c r="A84" s="293"/>
      <c r="B84" s="294" t="s">
        <v>90</v>
      </c>
      <c r="C84" s="318"/>
      <c r="D84" s="319"/>
      <c r="E84" s="320"/>
      <c r="F84" s="186"/>
      <c r="G84" s="187">
        <v>629700</v>
      </c>
    </row>
    <row r="85" spans="1:7" s="13" customFormat="1" ht="42.75">
      <c r="A85" s="29">
        <v>6059</v>
      </c>
      <c r="B85" s="30" t="s">
        <v>92</v>
      </c>
      <c r="C85" s="318"/>
      <c r="D85" s="319"/>
      <c r="E85" s="320"/>
      <c r="F85" s="10">
        <f>SUM(F86:F87)</f>
        <v>370300</v>
      </c>
      <c r="G85" s="11">
        <f>SUM(G86:G87)</f>
        <v>370300</v>
      </c>
    </row>
    <row r="86" spans="1:7" s="13" customFormat="1" ht="15">
      <c r="A86" s="29"/>
      <c r="B86" s="294" t="s">
        <v>89</v>
      </c>
      <c r="C86" s="318"/>
      <c r="D86" s="319"/>
      <c r="E86" s="320"/>
      <c r="F86" s="186">
        <v>370300</v>
      </c>
      <c r="G86" s="187"/>
    </row>
    <row r="87" spans="1:7" s="13" customFormat="1" ht="30">
      <c r="A87" s="165"/>
      <c r="B87" s="313" t="s">
        <v>90</v>
      </c>
      <c r="C87" s="314"/>
      <c r="D87" s="189"/>
      <c r="E87" s="245"/>
      <c r="F87" s="324"/>
      <c r="G87" s="325">
        <v>370300</v>
      </c>
    </row>
    <row r="88" spans="1:7" s="4" customFormat="1" ht="30">
      <c r="A88" s="312">
        <v>90011</v>
      </c>
      <c r="B88" s="212" t="s">
        <v>65</v>
      </c>
      <c r="C88" s="172" t="s">
        <v>15</v>
      </c>
      <c r="D88" s="42"/>
      <c r="E88" s="42"/>
      <c r="F88" s="7">
        <f>SUM(F89)</f>
        <v>320000</v>
      </c>
      <c r="G88" s="8"/>
    </row>
    <row r="89" spans="1:7" s="31" customFormat="1" ht="55.5">
      <c r="A89" s="36">
        <v>6050</v>
      </c>
      <c r="B89" s="55" t="s">
        <v>64</v>
      </c>
      <c r="C89" s="32"/>
      <c r="D89" s="56"/>
      <c r="E89" s="44"/>
      <c r="F89" s="10">
        <v>320000</v>
      </c>
      <c r="G89" s="11"/>
    </row>
    <row r="90" spans="1:7" s="31" customFormat="1" ht="16.5" customHeight="1">
      <c r="A90" s="5">
        <v>90095</v>
      </c>
      <c r="B90" s="6" t="s">
        <v>13</v>
      </c>
      <c r="C90" s="172"/>
      <c r="D90" s="80"/>
      <c r="E90" s="80"/>
      <c r="F90" s="7">
        <f>F92</f>
        <v>10000</v>
      </c>
      <c r="G90" s="8">
        <f>SUM(G91:G92)</f>
        <v>354000</v>
      </c>
    </row>
    <row r="91" spans="1:7" s="31" customFormat="1" ht="53.25">
      <c r="A91" s="171">
        <v>4270</v>
      </c>
      <c r="B91" s="177" t="s">
        <v>84</v>
      </c>
      <c r="C91" s="326" t="s">
        <v>11</v>
      </c>
      <c r="D91" s="80"/>
      <c r="E91" s="80"/>
      <c r="F91" s="327"/>
      <c r="G91" s="179">
        <v>34000</v>
      </c>
    </row>
    <row r="92" spans="1:7" s="31" customFormat="1" ht="30">
      <c r="A92" s="29">
        <v>6050</v>
      </c>
      <c r="B92" s="30" t="s">
        <v>43</v>
      </c>
      <c r="C92" s="9" t="s">
        <v>15</v>
      </c>
      <c r="D92" s="81"/>
      <c r="E92" s="81"/>
      <c r="F92" s="10">
        <f>SUM(F93:F94)</f>
        <v>10000</v>
      </c>
      <c r="G92" s="11">
        <f>SUM(G93:G94)</f>
        <v>320000</v>
      </c>
    </row>
    <row r="93" spans="1:7" s="31" customFormat="1" ht="38.25">
      <c r="A93" s="93"/>
      <c r="B93" s="94" t="s">
        <v>67</v>
      </c>
      <c r="C93" s="75"/>
      <c r="D93" s="81"/>
      <c r="E93" s="81"/>
      <c r="F93" s="186">
        <v>10000</v>
      </c>
      <c r="G93" s="187"/>
    </row>
    <row r="94" spans="1:7" s="31" customFormat="1" ht="17.25" customHeight="1" thickBot="1">
      <c r="A94" s="103"/>
      <c r="B94" s="104" t="s">
        <v>66</v>
      </c>
      <c r="C94" s="105"/>
      <c r="D94" s="81"/>
      <c r="E94" s="81"/>
      <c r="F94" s="186"/>
      <c r="G94" s="187">
        <v>320000</v>
      </c>
    </row>
    <row r="95" spans="1:7" s="4" customFormat="1" ht="19.5" customHeight="1" thickBot="1" thickTop="1">
      <c r="A95" s="96"/>
      <c r="B95" s="70" t="s">
        <v>23</v>
      </c>
      <c r="C95" s="77"/>
      <c r="D95" s="76"/>
      <c r="E95" s="233">
        <f>E12+E20+E29+E54+E65+E69</f>
        <v>89144</v>
      </c>
      <c r="F95" s="262">
        <f>F69+F54+F12+F26+F20+F29</f>
        <v>2115360</v>
      </c>
      <c r="G95" s="125">
        <f>G54+G69+G12+G26+G20+G29+G65</f>
        <v>2219504</v>
      </c>
    </row>
    <row r="96" spans="1:7" s="73" customFormat="1" ht="19.5" customHeight="1" thickBot="1" thickTop="1">
      <c r="A96" s="97"/>
      <c r="B96" s="71" t="s">
        <v>24</v>
      </c>
      <c r="C96" s="72"/>
      <c r="D96" s="74"/>
      <c r="E96" s="74"/>
      <c r="F96" s="330">
        <f>G95-F95</f>
        <v>104144</v>
      </c>
      <c r="G96" s="331"/>
    </row>
    <row r="97" ht="13.5" thickTop="1"/>
  </sheetData>
  <mergeCells count="2">
    <mergeCell ref="B9:B10"/>
    <mergeCell ref="F96:G96"/>
  </mergeCells>
  <printOptions horizontalCentered="1"/>
  <pageMargins left="0" right="0" top="0.984251968503937" bottom="0.984251968503937" header="0.6299212598425197" footer="0.1968503937007874"/>
  <pageSetup firstPageNumber="5" useFirstPageNumber="1" horizontalDpi="600" verticalDpi="600" orientation="portrait" paperSize="9" r:id="rId2"/>
  <headerFooter alignWithMargins="0">
    <oddHeader>&amp;C&amp;"Calibri,Standardowy"&amp;P</oddHeader>
  </headerFooter>
  <rowBreaks count="1" manualBreakCount="1"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39.7109375" style="0" customWidth="1"/>
    <col min="3" max="3" width="6.7109375" style="0" customWidth="1"/>
    <col min="4" max="5" width="13.28125" style="0" customWidth="1"/>
  </cols>
  <sheetData>
    <row r="1" spans="4:5" s="12" customFormat="1" ht="12.75" customHeight="1">
      <c r="D1" s="86" t="s">
        <v>28</v>
      </c>
      <c r="E1" s="13"/>
    </row>
    <row r="2" spans="1:5" s="12" customFormat="1" ht="12.75" customHeight="1">
      <c r="A2" s="14"/>
      <c r="B2" s="15"/>
      <c r="C2" s="16"/>
      <c r="D2" s="87" t="s">
        <v>93</v>
      </c>
      <c r="E2" s="17"/>
    </row>
    <row r="3" spans="1:5" s="12" customFormat="1" ht="12.75" customHeight="1">
      <c r="A3" s="14"/>
      <c r="B3" s="15"/>
      <c r="C3" s="16"/>
      <c r="D3" s="17" t="s">
        <v>27</v>
      </c>
      <c r="E3" s="17"/>
    </row>
    <row r="4" spans="1:5" s="12" customFormat="1" ht="12.75" customHeight="1">
      <c r="A4" s="14"/>
      <c r="B4" s="15"/>
      <c r="C4" s="16"/>
      <c r="D4" s="17" t="s">
        <v>82</v>
      </c>
      <c r="E4" s="17"/>
    </row>
    <row r="5" spans="1:5" s="12" customFormat="1" ht="12" customHeight="1">
      <c r="A5" s="14"/>
      <c r="B5" s="15"/>
      <c r="C5" s="16"/>
      <c r="D5" s="16"/>
      <c r="E5" s="16"/>
    </row>
    <row r="6" spans="1:5" s="21" customFormat="1" ht="43.5" customHeight="1">
      <c r="A6" s="18" t="s">
        <v>74</v>
      </c>
      <c r="B6" s="19"/>
      <c r="C6" s="20"/>
      <c r="D6" s="20"/>
      <c r="E6" s="20"/>
    </row>
    <row r="7" spans="1:5" s="21" customFormat="1" ht="17.25" customHeight="1" thickBot="1">
      <c r="A7" s="18"/>
      <c r="B7" s="19"/>
      <c r="C7" s="20"/>
      <c r="D7" s="20"/>
      <c r="E7" s="22" t="s">
        <v>1</v>
      </c>
    </row>
    <row r="8" spans="1:5" s="23" customFormat="1" ht="22.5">
      <c r="A8" s="109" t="s">
        <v>2</v>
      </c>
      <c r="B8" s="328" t="s">
        <v>3</v>
      </c>
      <c r="C8" s="263" t="s">
        <v>4</v>
      </c>
      <c r="D8" s="115" t="s">
        <v>6</v>
      </c>
      <c r="E8" s="111"/>
    </row>
    <row r="9" spans="1:5" s="23" customFormat="1" ht="14.25" customHeight="1">
      <c r="A9" s="112" t="s">
        <v>7</v>
      </c>
      <c r="B9" s="329"/>
      <c r="C9" s="264" t="s">
        <v>8</v>
      </c>
      <c r="D9" s="37" t="s">
        <v>9</v>
      </c>
      <c r="E9" s="24" t="s">
        <v>10</v>
      </c>
    </row>
    <row r="10" spans="1:5" s="28" customFormat="1" ht="10.5" customHeight="1" thickBot="1">
      <c r="A10" s="89">
        <v>1</v>
      </c>
      <c r="B10" s="26">
        <v>2</v>
      </c>
      <c r="C10" s="39">
        <v>3</v>
      </c>
      <c r="D10" s="27">
        <v>4</v>
      </c>
      <c r="E10" s="45">
        <v>5</v>
      </c>
    </row>
    <row r="11" spans="1:5" s="73" customFormat="1" ht="21" customHeight="1" thickBot="1" thickTop="1">
      <c r="A11" s="288">
        <v>600</v>
      </c>
      <c r="B11" s="289" t="s">
        <v>86</v>
      </c>
      <c r="C11" s="290" t="s">
        <v>11</v>
      </c>
      <c r="D11" s="305">
        <f>D12</f>
        <v>798000</v>
      </c>
      <c r="E11" s="306">
        <f>E12</f>
        <v>798000</v>
      </c>
    </row>
    <row r="12" spans="1:5" s="73" customFormat="1" ht="34.5" customHeight="1" thickTop="1">
      <c r="A12" s="5">
        <v>60015</v>
      </c>
      <c r="B12" s="6" t="s">
        <v>87</v>
      </c>
      <c r="C12" s="291"/>
      <c r="D12" s="307">
        <f>D13+D16</f>
        <v>798000</v>
      </c>
      <c r="E12" s="308">
        <f>E13+E16</f>
        <v>798000</v>
      </c>
    </row>
    <row r="13" spans="1:5" s="73" customFormat="1" ht="96" customHeight="1">
      <c r="A13" s="36">
        <v>6057</v>
      </c>
      <c r="B13" s="55" t="s">
        <v>88</v>
      </c>
      <c r="C13" s="292"/>
      <c r="D13" s="303">
        <f>SUM(D14:D15)</f>
        <v>368589</v>
      </c>
      <c r="E13" s="304">
        <f>SUM(E14:E15)</f>
        <v>368589</v>
      </c>
    </row>
    <row r="14" spans="1:5" s="73" customFormat="1" ht="15">
      <c r="A14" s="293"/>
      <c r="B14" s="294" t="s">
        <v>89</v>
      </c>
      <c r="C14" s="295"/>
      <c r="D14" s="301">
        <v>368589</v>
      </c>
      <c r="E14" s="302"/>
    </row>
    <row r="15" spans="1:5" s="73" customFormat="1" ht="30">
      <c r="A15" s="293"/>
      <c r="B15" s="294" t="s">
        <v>90</v>
      </c>
      <c r="C15" s="295"/>
      <c r="D15" s="301"/>
      <c r="E15" s="302">
        <v>368589</v>
      </c>
    </row>
    <row r="16" spans="1:5" s="73" customFormat="1" ht="94.5" customHeight="1">
      <c r="A16" s="29">
        <v>6059</v>
      </c>
      <c r="B16" s="30" t="s">
        <v>88</v>
      </c>
      <c r="C16" s="298"/>
      <c r="D16" s="301">
        <f>SUM(D17:D18)</f>
        <v>429411</v>
      </c>
      <c r="E16" s="302">
        <f>SUM(E17:E18)</f>
        <v>429411</v>
      </c>
    </row>
    <row r="17" spans="1:5" s="73" customFormat="1" ht="15">
      <c r="A17" s="29"/>
      <c r="B17" s="294" t="s">
        <v>89</v>
      </c>
      <c r="C17" s="298"/>
      <c r="D17" s="301">
        <v>429411</v>
      </c>
      <c r="E17" s="302"/>
    </row>
    <row r="18" spans="1:5" s="73" customFormat="1" ht="30.75" thickBot="1">
      <c r="A18" s="296"/>
      <c r="B18" s="294" t="s">
        <v>90</v>
      </c>
      <c r="C18" s="297"/>
      <c r="D18" s="299"/>
      <c r="E18" s="300">
        <v>429411</v>
      </c>
    </row>
    <row r="19" spans="1:5" s="4" customFormat="1" ht="21" customHeight="1" thickBot="1" thickTop="1">
      <c r="A19" s="64">
        <v>801</v>
      </c>
      <c r="B19" s="65" t="s">
        <v>16</v>
      </c>
      <c r="C19" s="265" t="s">
        <v>14</v>
      </c>
      <c r="D19" s="66">
        <f>D25+D20+D23</f>
        <v>140093</v>
      </c>
      <c r="E19" s="69">
        <f>E25+E20+E23</f>
        <v>115093</v>
      </c>
    </row>
    <row r="20" spans="1:5" s="73" customFormat="1" ht="20.25" customHeight="1" thickTop="1">
      <c r="A20" s="133">
        <v>80120</v>
      </c>
      <c r="B20" s="134" t="s">
        <v>49</v>
      </c>
      <c r="C20" s="266"/>
      <c r="D20" s="173">
        <f>SUM(D21:D22)</f>
        <v>4000</v>
      </c>
      <c r="E20" s="176">
        <f>SUM(E21:E22)</f>
        <v>4000</v>
      </c>
    </row>
    <row r="21" spans="1:5" s="73" customFormat="1" ht="17.25" customHeight="1">
      <c r="A21" s="33">
        <v>4270</v>
      </c>
      <c r="B21" s="130" t="s">
        <v>47</v>
      </c>
      <c r="C21" s="213"/>
      <c r="D21" s="43"/>
      <c r="E21" s="11">
        <v>4000</v>
      </c>
    </row>
    <row r="22" spans="1:5" s="73" customFormat="1" ht="18" customHeight="1">
      <c r="A22" s="33">
        <v>4300</v>
      </c>
      <c r="B22" s="130" t="s">
        <v>18</v>
      </c>
      <c r="C22" s="213"/>
      <c r="D22" s="43">
        <v>4000</v>
      </c>
      <c r="E22" s="11"/>
    </row>
    <row r="23" spans="1:5" s="73" customFormat="1" ht="20.25" customHeight="1">
      <c r="A23" s="133">
        <v>80130</v>
      </c>
      <c r="B23" s="134" t="s">
        <v>50</v>
      </c>
      <c r="C23" s="135"/>
      <c r="D23" s="41"/>
      <c r="E23" s="8">
        <f>SUM(E24)</f>
        <v>10000</v>
      </c>
    </row>
    <row r="24" spans="1:5" s="73" customFormat="1" ht="17.25" customHeight="1">
      <c r="A24" s="171">
        <v>4300</v>
      </c>
      <c r="B24" s="177" t="s">
        <v>18</v>
      </c>
      <c r="C24" s="267"/>
      <c r="D24" s="178"/>
      <c r="E24" s="179">
        <v>10000</v>
      </c>
    </row>
    <row r="25" spans="1:5" s="4" customFormat="1" ht="19.5" customHeight="1">
      <c r="A25" s="60">
        <v>80195</v>
      </c>
      <c r="B25" s="61" t="s">
        <v>13</v>
      </c>
      <c r="C25" s="268"/>
      <c r="D25" s="62">
        <f>SUM(D26:D28)+D36</f>
        <v>136093</v>
      </c>
      <c r="E25" s="63">
        <f>SUM(E26:E28)+E36</f>
        <v>101093</v>
      </c>
    </row>
    <row r="26" spans="1:5" s="4" customFormat="1" ht="27.75">
      <c r="A26" s="33">
        <v>4270</v>
      </c>
      <c r="B26" s="130" t="s">
        <v>52</v>
      </c>
      <c r="C26" s="269"/>
      <c r="D26" s="43"/>
      <c r="E26" s="11">
        <v>5000</v>
      </c>
    </row>
    <row r="27" spans="1:5" s="4" customFormat="1" ht="17.25" customHeight="1">
      <c r="A27" s="234">
        <v>4300</v>
      </c>
      <c r="B27" s="311" t="s">
        <v>18</v>
      </c>
      <c r="C27" s="268"/>
      <c r="D27" s="287">
        <v>40000</v>
      </c>
      <c r="E27" s="168"/>
    </row>
    <row r="28" spans="1:5" s="185" customFormat="1" ht="75" customHeight="1">
      <c r="A28" s="180"/>
      <c r="B28" s="181" t="s">
        <v>80</v>
      </c>
      <c r="C28" s="270"/>
      <c r="D28" s="182">
        <f>SUM(D29:D35)</f>
        <v>78304</v>
      </c>
      <c r="E28" s="184">
        <f>SUM(E29:E35)</f>
        <v>78304</v>
      </c>
    </row>
    <row r="29" spans="1:5" s="4" customFormat="1" ht="17.25" customHeight="1">
      <c r="A29" s="29">
        <v>3031</v>
      </c>
      <c r="B29" s="30" t="s">
        <v>36</v>
      </c>
      <c r="C29" s="136"/>
      <c r="D29" s="43"/>
      <c r="E29" s="11">
        <v>68119</v>
      </c>
    </row>
    <row r="30" spans="1:5" s="4" customFormat="1" ht="17.25" customHeight="1">
      <c r="A30" s="29">
        <v>4111</v>
      </c>
      <c r="B30" s="128" t="s">
        <v>33</v>
      </c>
      <c r="C30" s="136"/>
      <c r="D30" s="43"/>
      <c r="E30" s="11">
        <v>502</v>
      </c>
    </row>
    <row r="31" spans="1:5" s="4" customFormat="1" ht="17.25" customHeight="1">
      <c r="A31" s="29">
        <v>4121</v>
      </c>
      <c r="B31" s="129" t="s">
        <v>34</v>
      </c>
      <c r="C31" s="136"/>
      <c r="D31" s="43">
        <v>1927</v>
      </c>
      <c r="E31" s="11"/>
    </row>
    <row r="32" spans="1:5" s="4" customFormat="1" ht="17.25" customHeight="1">
      <c r="A32" s="29">
        <v>4171</v>
      </c>
      <c r="B32" s="130" t="s">
        <v>35</v>
      </c>
      <c r="C32" s="136"/>
      <c r="D32" s="43">
        <v>7690</v>
      </c>
      <c r="E32" s="11"/>
    </row>
    <row r="33" spans="1:5" s="4" customFormat="1" ht="17.25" customHeight="1">
      <c r="A33" s="29">
        <v>4211</v>
      </c>
      <c r="B33" s="34" t="s">
        <v>20</v>
      </c>
      <c r="C33" s="136"/>
      <c r="D33" s="43"/>
      <c r="E33" s="11">
        <v>310</v>
      </c>
    </row>
    <row r="34" spans="1:5" s="4" customFormat="1" ht="17.25" customHeight="1">
      <c r="A34" s="29">
        <v>4301</v>
      </c>
      <c r="B34" s="30" t="s">
        <v>18</v>
      </c>
      <c r="C34" s="136"/>
      <c r="D34" s="43"/>
      <c r="E34" s="11">
        <v>9373</v>
      </c>
    </row>
    <row r="35" spans="1:5" s="4" customFormat="1" ht="15">
      <c r="A35" s="29">
        <v>4421</v>
      </c>
      <c r="B35" s="30" t="s">
        <v>32</v>
      </c>
      <c r="C35" s="136"/>
      <c r="D35" s="43">
        <v>68687</v>
      </c>
      <c r="E35" s="11"/>
    </row>
    <row r="36" spans="1:5" s="185" customFormat="1" ht="38.25" customHeight="1">
      <c r="A36" s="180"/>
      <c r="B36" s="181" t="s">
        <v>79</v>
      </c>
      <c r="C36" s="271"/>
      <c r="D36" s="182">
        <f>SUM(D37:D42)</f>
        <v>17789</v>
      </c>
      <c r="E36" s="184">
        <f>SUM(E37:E42)</f>
        <v>17789</v>
      </c>
    </row>
    <row r="37" spans="1:5" s="4" customFormat="1" ht="15">
      <c r="A37" s="29">
        <v>4211</v>
      </c>
      <c r="B37" s="34" t="s">
        <v>20</v>
      </c>
      <c r="C37" s="136"/>
      <c r="D37" s="43"/>
      <c r="E37" s="11">
        <v>201</v>
      </c>
    </row>
    <row r="38" spans="1:5" s="4" customFormat="1" ht="30">
      <c r="A38" s="29">
        <v>4241</v>
      </c>
      <c r="B38" s="130" t="s">
        <v>41</v>
      </c>
      <c r="C38" s="136"/>
      <c r="D38" s="43"/>
      <c r="E38" s="11">
        <v>17588</v>
      </c>
    </row>
    <row r="39" spans="1:5" s="4" customFormat="1" ht="15">
      <c r="A39" s="29">
        <v>4301</v>
      </c>
      <c r="B39" s="30" t="s">
        <v>18</v>
      </c>
      <c r="C39" s="136"/>
      <c r="D39" s="43">
        <v>10470</v>
      </c>
      <c r="E39" s="11"/>
    </row>
    <row r="40" spans="1:5" s="4" customFormat="1" ht="15">
      <c r="A40" s="29">
        <v>4411</v>
      </c>
      <c r="B40" s="30" t="s">
        <v>53</v>
      </c>
      <c r="C40" s="136"/>
      <c r="D40" s="43">
        <v>1172</v>
      </c>
      <c r="E40" s="11"/>
    </row>
    <row r="41" spans="1:5" s="4" customFormat="1" ht="15">
      <c r="A41" s="29">
        <v>4421</v>
      </c>
      <c r="B41" s="30" t="s">
        <v>32</v>
      </c>
      <c r="C41" s="136"/>
      <c r="D41" s="43">
        <v>5946</v>
      </c>
      <c r="E41" s="11"/>
    </row>
    <row r="42" spans="1:5" s="4" customFormat="1" ht="21.75" customHeight="1" thickBot="1">
      <c r="A42" s="95">
        <v>4431</v>
      </c>
      <c r="B42" s="309" t="s">
        <v>54</v>
      </c>
      <c r="C42" s="218"/>
      <c r="D42" s="310">
        <v>201</v>
      </c>
      <c r="E42" s="194"/>
    </row>
    <row r="43" spans="1:5" s="4" customFormat="1" ht="33" customHeight="1" thickBot="1" thickTop="1">
      <c r="A43" s="279">
        <v>900</v>
      </c>
      <c r="B43" s="280" t="s">
        <v>12</v>
      </c>
      <c r="C43" s="285" t="s">
        <v>15</v>
      </c>
      <c r="D43" s="286"/>
      <c r="E43" s="102">
        <f>E44</f>
        <v>10000</v>
      </c>
    </row>
    <row r="44" spans="1:5" s="4" customFormat="1" ht="16.5" customHeight="1" thickTop="1">
      <c r="A44" s="5">
        <v>90095</v>
      </c>
      <c r="B44" s="6" t="s">
        <v>13</v>
      </c>
      <c r="C44" s="272"/>
      <c r="D44" s="41"/>
      <c r="E44" s="8">
        <f>SUM(E45)</f>
        <v>10000</v>
      </c>
    </row>
    <row r="45" spans="1:5" s="4" customFormat="1" ht="62.25" customHeight="1" thickBot="1">
      <c r="A45" s="36">
        <v>6050</v>
      </c>
      <c r="B45" s="55" t="s">
        <v>85</v>
      </c>
      <c r="C45" s="273"/>
      <c r="D45" s="56"/>
      <c r="E45" s="59">
        <v>10000</v>
      </c>
    </row>
    <row r="46" spans="1:5" s="4" customFormat="1" ht="21" customHeight="1" thickBot="1" thickTop="1">
      <c r="A46" s="96"/>
      <c r="B46" s="70" t="s">
        <v>23</v>
      </c>
      <c r="C46" s="70"/>
      <c r="D46" s="275">
        <f>D43+D19+D11</f>
        <v>938093</v>
      </c>
      <c r="E46" s="88">
        <f>E43+E19+E11</f>
        <v>923093</v>
      </c>
    </row>
    <row r="47" spans="1:5" s="107" customFormat="1" ht="20.25" customHeight="1" thickBot="1" thickTop="1">
      <c r="A47" s="97"/>
      <c r="B47" s="71" t="s">
        <v>24</v>
      </c>
      <c r="C47" s="274"/>
      <c r="D47" s="276">
        <f>E46-D46</f>
        <v>-15000</v>
      </c>
      <c r="E47" s="108"/>
    </row>
    <row r="48" ht="13.5" thickTop="1"/>
  </sheetData>
  <mergeCells count="1">
    <mergeCell ref="B8:B9"/>
  </mergeCells>
  <printOptions horizontalCentered="1"/>
  <pageMargins left="0" right="0" top="0.9448818897637796" bottom="0.4724409448818898" header="0.5905511811023623" footer="0.1968503937007874"/>
  <pageSetup firstPageNumber="9" useFirstPageNumber="1" horizontalDpi="600" verticalDpi="600" orientation="portrait" paperSize="9" r:id="rId2"/>
  <headerFooter alignWithMargins="0">
    <oddHeader>&amp;C&amp;"Calibri,Standardowy"&amp;P</oddHead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2011-07-01T06:14:36Z</cp:lastPrinted>
  <dcterms:created xsi:type="dcterms:W3CDTF">2011-05-11T06:43:46Z</dcterms:created>
  <dcterms:modified xsi:type="dcterms:W3CDTF">2011-07-01T07:55:36Z</dcterms:modified>
  <cp:category/>
  <cp:version/>
  <cp:contentType/>
  <cp:contentStatus/>
</cp:coreProperties>
</file>