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  <sheet name="Zal nr 2" sheetId="2" r:id="rId2"/>
    <sheet name="zał nr 3" sheetId="3" r:id="rId3"/>
    <sheet name="zał na 4" sheetId="4" r:id="rId4"/>
  </sheets>
  <definedNames>
    <definedName name="_xlnm.Print_Titles" localSheetId="0">'Zal nr 1'!$8:$10</definedName>
    <definedName name="_xlnm.Print_Titles" localSheetId="1">'Zal nr 2'!$7:$9</definedName>
    <definedName name="_xlnm.Print_Titles" localSheetId="2">'zał nr 3'!$8:$10</definedName>
  </definedNames>
  <calcPr fullCalcOnLoad="1"/>
</workbook>
</file>

<file path=xl/sharedStrings.xml><?xml version="1.0" encoding="utf-8"?>
<sst xmlns="http://schemas.openxmlformats.org/spreadsheetml/2006/main" count="329" uniqueCount="130">
  <si>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</si>
  <si>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</si>
  <si>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</si>
  <si>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</si>
  <si>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</si>
  <si>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</si>
  <si>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</si>
  <si>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</si>
  <si>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</si>
  <si>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</si>
  <si>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</si>
  <si>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usług pozostałych</t>
  </si>
  <si>
    <t>OGÓŁEM</t>
  </si>
  <si>
    <t>Prezydenta Miasta Koszalina</t>
  </si>
  <si>
    <t>Różne opłaty i składki</t>
  </si>
  <si>
    <t>Załącznik nr 1 do Zarządzenia</t>
  </si>
  <si>
    <t>Wynagrodzenia bezosobowe</t>
  </si>
  <si>
    <t>ZMIANY  W  PLANIE  WYDATKÓW  NA  ZADANIA  WŁASNE  POWIATU  
W  2010  ROKU</t>
  </si>
  <si>
    <t>Wynagrodzenia osobowe pracowników</t>
  </si>
  <si>
    <t>EDUKACYJNA OPIEKA WYCHOWAWCZA</t>
  </si>
  <si>
    <t>E</t>
  </si>
  <si>
    <t>Zakup materiałów papierniczych do sprzętu drukarskiego i urządzeń kserograficznych</t>
  </si>
  <si>
    <t>Zakup akcesoriów komputerowych, w tym programów i licencji</t>
  </si>
  <si>
    <t>OŚWIATA I WYCHOWANIE</t>
  </si>
  <si>
    <t>Wydatki inwestycyjne jednostek budżetowych</t>
  </si>
  <si>
    <t>Dodatkowe wynagrodzenie roczne</t>
  </si>
  <si>
    <t>Zakup usług remontowych</t>
  </si>
  <si>
    <t>Zakup materiałów i wyposażenia</t>
  </si>
  <si>
    <t>Oddziały przedszkolne w szkołach podstawowych</t>
  </si>
  <si>
    <t>Zakup pomocy naukowych dydaktycznych i książek</t>
  </si>
  <si>
    <t>Gimnazja</t>
  </si>
  <si>
    <t>Szkoły podstawowe</t>
  </si>
  <si>
    <t>Dokształcenie i doskonalenie nauczycieli</t>
  </si>
  <si>
    <t>Szkoły podstawowe specjalne</t>
  </si>
  <si>
    <t>Gimnazja specjalne</t>
  </si>
  <si>
    <t>Placówki wychowania pozaszkolnego - Pałac Młodzieży</t>
  </si>
  <si>
    <t>Internaty i bursy szkolne</t>
  </si>
  <si>
    <t>KS</t>
  </si>
  <si>
    <t>Składki na ubezpieczenie zdrowotne</t>
  </si>
  <si>
    <t>Świadczenia społeczne</t>
  </si>
  <si>
    <t>DOCHODY</t>
  </si>
  <si>
    <t>POMOC SPOŁECZNA</t>
  </si>
  <si>
    <t>DZIAŁALNOŚĆ USŁUGOWA</t>
  </si>
  <si>
    <t>A</t>
  </si>
  <si>
    <t>Nadzór budowlany</t>
  </si>
  <si>
    <t>Podróże służbowe krajowe</t>
  </si>
  <si>
    <t>Ośrodki pomocy społecznej</t>
  </si>
  <si>
    <t>Dotacje celowe otrzymane z budżetu państwa na zadania bieżące z zakresu administracji rządowej oraz inne zadania zlecone ustawami realizowane przez powiat</t>
  </si>
  <si>
    <t xml:space="preserve">Wydatki osobowe niezaliczone do wynagrodzeń </t>
  </si>
  <si>
    <t>ZMIANY  PLANU  DOCHODÓW  I  WYDATKÓW   NA  ZADANIA  WŁASNE   GMINY  
W  2010  ROKU</t>
  </si>
  <si>
    <t>per saldo</t>
  </si>
  <si>
    <t>Dotacje celowe otrzymane z budżetu państwa na realizację własnych zadań  bieżących gminy</t>
  </si>
  <si>
    <t>Dotacje celowe przekazane z budżetu państwa na realizację zadań bieżących z zakresu administracji rządowej oraz innych zadań zleconych gminom ustawami</t>
  </si>
  <si>
    <r>
      <t xml:space="preserve">Zakup usług pozostałych - </t>
    </r>
    <r>
      <rPr>
        <i/>
        <sz val="11"/>
        <rFont val="Calibri"/>
        <family val="2"/>
      </rPr>
      <t>środki wydziału</t>
    </r>
  </si>
  <si>
    <t>PU</t>
  </si>
  <si>
    <t>OCHRONA ZDROWIA</t>
  </si>
  <si>
    <t>Przeciwdziałanie alkoholizmowi</t>
  </si>
  <si>
    <t>Wydatki na zakupy inwestycyjne jednostek budżetowych</t>
  </si>
  <si>
    <t>Załącznik nr 2 do Zarządzenia</t>
  </si>
  <si>
    <t>Załącznik nr 3 do Zarządzenia</t>
  </si>
  <si>
    <t>Załącznik nr 4 do Zarządzenia</t>
  </si>
  <si>
    <t>ZMIANY  PLANU  DOCHODÓW I WYDATKÓW  NA  ZADANIA  ZLECONE  
POWIATOWI  Z  ZAKRESU  ADMINISTRACJI  RZĄDOWEJ                                                       W  2010  ROKU</t>
  </si>
  <si>
    <t>ZMIANY  PLANU  DOCHODÓW  I  WYDATKÓW  NA  ZADANIA  ZLECONE  
GMINIE  Z  ZAKRESU  ADMINISTRACJI  RZĄDOWEJ                                                                                W  2010  ROKU</t>
  </si>
  <si>
    <t>GKO</t>
  </si>
  <si>
    <t>GOSPODARKA MIESZKANIOWA</t>
  </si>
  <si>
    <t>Składki na ubezpieczenie społeczne</t>
  </si>
  <si>
    <t>BEZPIECZEŃSTWO PUBLICZNE I OCHRONA PRZECIWPOŻAROWA</t>
  </si>
  <si>
    <t>BZK</t>
  </si>
  <si>
    <t>Komendy powiatowe Państwowej Straży Pożarnej</t>
  </si>
  <si>
    <t>010</t>
  </si>
  <si>
    <t>01095</t>
  </si>
  <si>
    <t>ROLNICTWO I ŁOWIECTWO</t>
  </si>
  <si>
    <t>Fn</t>
  </si>
  <si>
    <t>Programy polityki zdrowotnej</t>
  </si>
  <si>
    <t xml:space="preserve">Zakup usług pozostałych </t>
  </si>
  <si>
    <t>PN</t>
  </si>
  <si>
    <t>BRM</t>
  </si>
  <si>
    <t>Odpisy na ZFŚS</t>
  </si>
  <si>
    <t>Wpłaty na PFRON</t>
  </si>
  <si>
    <t>Zespół Obsługi Ekonomiczno - Administracyjnej Szkół (Przedszkoli Miejskich)</t>
  </si>
  <si>
    <t>Opłaty z tytułu zakupu usług telekomunikacyjnych świadczonych w stacjonarnej publicznej sieci telefonicznej</t>
  </si>
  <si>
    <t>85495</t>
  </si>
  <si>
    <t>Przedszkola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</si>
  <si>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</si>
  <si>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</si>
  <si>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</si>
  <si>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</si>
  <si>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</si>
  <si>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Składki na FP</t>
  </si>
  <si>
    <t>Opłaty z tytułu zakupu usług telekomunikacyjnych świadczonych w ruchomej publicznej sieci telefonicznej</t>
  </si>
  <si>
    <t>Specjalne ośrodki szkolno - wychowawcze</t>
  </si>
  <si>
    <t>Poradnie psychologiczno - pedagogiczne, w tym poradnie specjalistyczne</t>
  </si>
  <si>
    <t>URZĘDY NACZELNYCH ORGANÓW WŁADZY PAŃSTWOWEJ, KONTROLI I OCHRONY PRAWA ORAZ SĄDOWNICTWA</t>
  </si>
  <si>
    <t>OA</t>
  </si>
  <si>
    <t>Comenius 2009/2010: "Knowledge is Power - Wiedza to potęga" - ZS Nr 13</t>
  </si>
  <si>
    <t xml:space="preserve">"Program poprawy osiągnięć edukacyjnych uczniów Gimnazjum Nr 2 im. Janusza Korczaka w Koszalinie" </t>
  </si>
  <si>
    <t xml:space="preserve">POZOSTAŁE ZADANIA W ZAKRESIE POLITYKI SPOŁECZNEJ </t>
  </si>
  <si>
    <t>GOSPODARKA KOMUNALNA  I  OCHRONA ŚRODOWISKA</t>
  </si>
  <si>
    <t>90019</t>
  </si>
  <si>
    <t>IK</t>
  </si>
  <si>
    <t>GKO/IK</t>
  </si>
  <si>
    <t>RÓŻNE ROZLICZENIA</t>
  </si>
  <si>
    <t>Różne rozliczenia finansowe</t>
  </si>
  <si>
    <t>Pozostałe rozliczenia z bankami</t>
  </si>
  <si>
    <t>Rezerwy ogólne i celowe</t>
  </si>
  <si>
    <t>Szkolne schroniska młodzieżowe</t>
  </si>
  <si>
    <t>Składki na ubezpieczenia społeczne</t>
  </si>
  <si>
    <t>Składki na Fundusz Pracy</t>
  </si>
  <si>
    <t>Wybory Prezydenta Rzeczypospolitej Polskiej</t>
  </si>
  <si>
    <t>Wpływy i wydatki związane z gromadzeniem środków z opłat i kar za korzystanie ze środowiska</t>
  </si>
  <si>
    <t>Świetlice szkolne</t>
  </si>
  <si>
    <t>Zakup materiałów pomocniczych do sprzętu drukarskiego i urządzeń kserograficznych</t>
  </si>
  <si>
    <t>Urząd Miejski</t>
  </si>
  <si>
    <t>RO "Tysiąclecia"</t>
  </si>
  <si>
    <t>RO "Bukowe"</t>
  </si>
  <si>
    <t>Opłaty za administrowanie i czynsze za budynki, lokale i pomieszczenia  garażowe</t>
  </si>
  <si>
    <t>TRANSPORT I ŁĄCZNOŚĆ</t>
  </si>
  <si>
    <t>Placówki opiekuńczo - wychowawcze</t>
  </si>
  <si>
    <t>Rodzinny Dom Dziecka Nr 2</t>
  </si>
  <si>
    <t>Rodzinny Dom Dziecka Nr 3</t>
  </si>
  <si>
    <t>Ośrodki adopcyjno - opiekuńcze</t>
  </si>
  <si>
    <r>
      <t xml:space="preserve">Rezerwa celowa </t>
    </r>
    <r>
      <rPr>
        <i/>
        <sz val="10"/>
        <rFont val="Calibri"/>
        <family val="2"/>
      </rPr>
      <t>(na wynagrodzenia i pochodne)</t>
    </r>
  </si>
  <si>
    <t>Szkolenia pracowników niebędących członkami korpusu służby cywilnej</t>
  </si>
  <si>
    <t xml:space="preserve">z dnia  26 maja 2010 r.  </t>
  </si>
  <si>
    <r>
      <t xml:space="preserve">Ośrodki wsparcia  - </t>
    </r>
    <r>
      <rPr>
        <b/>
        <i/>
        <sz val="10"/>
        <rFont val="Calibri"/>
        <family val="2"/>
      </rPr>
      <t>"Złoty Wiek"</t>
    </r>
  </si>
  <si>
    <t>4110</t>
  </si>
  <si>
    <t>4120</t>
  </si>
  <si>
    <t>RO "Nowobramskie"</t>
  </si>
  <si>
    <t xml:space="preserve">Rezerwa ogólna </t>
  </si>
  <si>
    <t>Nr  581/ 2149 /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</si>
</sst>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1" fontId="12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" xfId="20" applyNumberFormat="1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3" fontId="12" fillId="0" borderId="14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20" applyNumberFormat="1" applyFont="1" applyFill="1" applyBorder="1" applyAlignment="1" applyProtection="1">
      <alignment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164" fontId="12" fillId="0" borderId="22" xfId="20" applyNumberFormat="1" applyFont="1" applyFill="1" applyBorder="1" applyAlignment="1" applyProtection="1">
      <alignment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1" fontId="12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3" xfId="2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Continuous" vertical="center" wrapText="1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1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46" xfId="2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top" wrapText="1"/>
      <protection locked="0"/>
    </xf>
    <xf numFmtId="0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0" xfId="0" applyNumberFormat="1" applyFont="1" applyFill="1" applyBorder="1" applyAlignment="1" applyProtection="1">
      <alignment horizontal="center" vertical="top" wrapText="1"/>
      <protection locked="0"/>
    </xf>
    <xf numFmtId="0" fontId="7" fillId="0" borderId="53" xfId="0" applyFont="1" applyBorder="1" applyAlignment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0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0" fontId="11" fillId="0" borderId="44" xfId="0" applyNumberFormat="1" applyFont="1" applyFill="1" applyBorder="1" applyAlignment="1" applyProtection="1">
      <alignment horizontal="right" vertical="center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12" fillId="0" borderId="43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0" fontId="11" fillId="0" borderId="59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62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left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horizontal="right" vertical="center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3" fontId="12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64" xfId="0" applyNumberFormat="1" applyFont="1" applyBorder="1" applyAlignment="1">
      <alignment horizontal="center" vertical="center"/>
    </xf>
    <xf numFmtId="3" fontId="9" fillId="0" borderId="64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" fontId="12" fillId="0" borderId="42" xfId="0" applyNumberFormat="1" applyFont="1" applyFill="1" applyBorder="1" applyAlignment="1" applyProtection="1">
      <alignment horizontal="right" vertical="center"/>
      <protection locked="0"/>
    </xf>
    <xf numFmtId="4" fontId="12" fillId="0" borderId="67" xfId="0" applyNumberFormat="1" applyFont="1" applyFill="1" applyBorder="1" applyAlignment="1" applyProtection="1">
      <alignment horizontal="right" vertical="center"/>
      <protection locked="0"/>
    </xf>
    <xf numFmtId="4" fontId="12" fillId="0" borderId="43" xfId="0" applyNumberFormat="1" applyFont="1" applyFill="1" applyBorder="1" applyAlignment="1" applyProtection="1">
      <alignment horizontal="right" vertical="center"/>
      <protection locked="0"/>
    </xf>
    <xf numFmtId="4" fontId="12" fillId="0" borderId="68" xfId="0" applyNumberFormat="1" applyFont="1" applyFill="1" applyBorder="1" applyAlignment="1" applyProtection="1">
      <alignment horizontal="right" vertical="center"/>
      <protection locked="0"/>
    </xf>
    <xf numFmtId="4" fontId="11" fillId="0" borderId="44" xfId="0" applyNumberFormat="1" applyFont="1" applyFill="1" applyBorder="1" applyAlignment="1" applyProtection="1">
      <alignment horizontal="right" vertical="center"/>
      <protection locked="0"/>
    </xf>
    <xf numFmtId="4" fontId="11" fillId="0" borderId="69" xfId="0" applyNumberFormat="1" applyFont="1" applyFill="1" applyBorder="1" applyAlignment="1" applyProtection="1">
      <alignment horizontal="right" vertical="center"/>
      <protection locked="0"/>
    </xf>
    <xf numFmtId="1" fontId="11" fillId="0" borderId="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0" fontId="12" fillId="0" borderId="72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12" fillId="0" borderId="74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61" xfId="0" applyNumberFormat="1" applyFont="1" applyFill="1" applyBorder="1" applyAlignment="1" applyProtection="1">
      <alignment vertical="center" wrapText="1"/>
      <protection locked="0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0" fontId="11" fillId="0" borderId="26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14" xfId="20" applyNumberFormat="1" applyFont="1" applyFill="1" applyBorder="1" applyAlignment="1" applyProtection="1">
      <alignment vertical="center" wrapText="1"/>
      <protection locked="0"/>
    </xf>
    <xf numFmtId="3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164" fontId="17" fillId="0" borderId="3" xfId="20" applyNumberFormat="1" applyFont="1" applyFill="1" applyBorder="1" applyAlignment="1" applyProtection="1">
      <alignment vertical="center" wrapText="1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164" fontId="12" fillId="0" borderId="75" xfId="20" applyNumberFormat="1" applyFont="1" applyFill="1" applyBorder="1" applyAlignment="1" applyProtection="1">
      <alignment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11" fillId="0" borderId="61" xfId="0" applyNumberFormat="1" applyFont="1" applyFill="1" applyBorder="1" applyAlignment="1" applyProtection="1">
      <alignment vertical="center" wrapText="1"/>
      <protection locked="0"/>
    </xf>
    <xf numFmtId="0" fontId="12" fillId="0" borderId="76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NumberFormat="1" applyFont="1" applyFill="1" applyBorder="1" applyAlignment="1" applyProtection="1">
      <alignment vertical="center" wrapText="1"/>
      <protection locked="0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4" fontId="12" fillId="0" borderId="63" xfId="0" applyNumberFormat="1" applyFont="1" applyFill="1" applyBorder="1" applyAlignment="1" applyProtection="1">
      <alignment horizontal="right" vertical="center"/>
      <protection locked="0"/>
    </xf>
    <xf numFmtId="4" fontId="12" fillId="0" borderId="78" xfId="0" applyNumberFormat="1" applyFont="1" applyFill="1" applyBorder="1" applyAlignment="1" applyProtection="1">
      <alignment horizontal="right" vertical="center"/>
      <protection locked="0"/>
    </xf>
    <xf numFmtId="0" fontId="11" fillId="0" borderId="61" xfId="0" applyNumberFormat="1" applyFont="1" applyFill="1" applyBorder="1" applyAlignment="1" applyProtection="1">
      <alignment horizontal="center" vertical="center"/>
      <protection locked="0"/>
    </xf>
    <xf numFmtId="4" fontId="11" fillId="0" borderId="59" xfId="0" applyNumberFormat="1" applyFont="1" applyFill="1" applyBorder="1" applyAlignment="1" applyProtection="1">
      <alignment horizontal="right" vertical="center"/>
      <protection locked="0"/>
    </xf>
    <xf numFmtId="4" fontId="11" fillId="0" borderId="79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3" fontId="9" fillId="0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0" fontId="12" fillId="0" borderId="61" xfId="0" applyNumberFormat="1" applyFont="1" applyFill="1" applyBorder="1" applyAlignment="1" applyProtection="1">
      <alignment vertical="center" wrapText="1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NumberFormat="1" applyFont="1" applyFill="1" applyBorder="1" applyAlignment="1" applyProtection="1">
      <alignment horizontal="left" vertical="center"/>
      <protection locked="0"/>
    </xf>
    <xf numFmtId="0" fontId="16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right" vertical="center"/>
    </xf>
    <xf numFmtId="166" fontId="4" fillId="0" borderId="54" xfId="15" applyNumberFormat="1" applyFont="1" applyBorder="1" applyAlignment="1">
      <alignment vertical="center"/>
    </xf>
    <xf numFmtId="166" fontId="4" fillId="0" borderId="20" xfId="15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8" fillId="0" borderId="80" xfId="0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3" fillId="0" borderId="81" xfId="0" applyNumberFormat="1" applyFont="1" applyFill="1" applyBorder="1" applyAlignment="1" applyProtection="1">
      <alignment/>
      <protection locked="0"/>
    </xf>
    <xf numFmtId="4" fontId="4" fillId="0" borderId="42" xfId="0" applyNumberFormat="1" applyFont="1" applyBorder="1" applyAlignment="1">
      <alignment horizontal="right" vertical="center"/>
    </xf>
    <xf numFmtId="4" fontId="4" fillId="0" borderId="67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11" fillId="0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77" xfId="0" applyNumberFormat="1" applyFont="1" applyFill="1" applyBorder="1" applyAlignment="1" applyProtection="1">
      <alignment vertical="center" wrapText="1"/>
      <protection locked="0"/>
    </xf>
    <xf numFmtId="0" fontId="5" fillId="0" borderId="77" xfId="0" applyNumberFormat="1" applyFont="1" applyFill="1" applyBorder="1" applyAlignment="1" applyProtection="1">
      <alignment horizontal="center" vertical="center"/>
      <protection locked="0"/>
    </xf>
    <xf numFmtId="0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62" xfId="0" applyNumberFormat="1" applyFont="1" applyFill="1" applyBorder="1" applyAlignment="1" applyProtection="1">
      <alignment vertical="center" wrapText="1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3" xfId="0" applyNumberFormat="1" applyFont="1" applyBorder="1" applyAlignment="1">
      <alignment horizontal="left" vertical="center" wrapText="1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right" vertical="center"/>
      <protection locked="0"/>
    </xf>
    <xf numFmtId="49" fontId="11" fillId="0" borderId="6" xfId="0" applyNumberFormat="1" applyFont="1" applyBorder="1" applyAlignment="1">
      <alignment horizontal="center" vertical="center" wrapText="1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49" fontId="11" fillId="0" borderId="6" xfId="0" applyNumberFormat="1" applyFont="1" applyBorder="1" applyAlignment="1">
      <alignment horizontal="centerContinuous" vertical="center" wrapText="1"/>
    </xf>
    <xf numFmtId="0" fontId="12" fillId="0" borderId="59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61" xfId="0" applyNumberFormat="1" applyFont="1" applyFill="1" applyBorder="1" applyAlignment="1" applyProtection="1">
      <alignment vertical="center" wrapText="1"/>
      <protection locked="0"/>
    </xf>
    <xf numFmtId="0" fontId="12" fillId="0" borderId="77" xfId="0" applyNumberFormat="1" applyFont="1" applyFill="1" applyBorder="1" applyAlignment="1" applyProtection="1">
      <alignment horizontal="lef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1" fillId="0" borderId="83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84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66" fontId="19" fillId="0" borderId="85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>
      <alignment horizontal="center" vertical="center" wrapText="1"/>
    </xf>
    <xf numFmtId="3" fontId="19" fillId="0" borderId="86" xfId="0" applyNumberFormat="1" applyFont="1" applyFill="1" applyBorder="1" applyAlignment="1" applyProtection="1">
      <alignment horizontal="center"/>
      <protection locked="0"/>
    </xf>
    <xf numFmtId="3" fontId="19" fillId="0" borderId="25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7.875" style="38" customWidth="1"/>
    <col min="2" max="2" width="43.625" style="38" customWidth="1"/>
    <col min="3" max="3" width="6.75390625" style="68" customWidth="1"/>
    <col min="4" max="4" width="12.625" style="69" customWidth="1"/>
    <col min="5" max="5" width="12.625" style="38" customWidth="1"/>
    <col min="6" max="6" width="12.625" style="67" customWidth="1"/>
    <col min="7" max="16384" width="10.00390625" style="38" customWidth="1"/>
  </cols>
  <sheetData>
    <row r="1" spans="4:5" ht="12.75" customHeight="1">
      <c r="D1" s="117" t="s">
        <v>15</v>
      </c>
      <c r="E1" s="117"/>
    </row>
    <row r="2" spans="1:5" ht="12.75" customHeight="1">
      <c r="A2" s="40"/>
      <c r="B2" s="41"/>
      <c r="C2" s="70"/>
      <c r="D2" s="3" t="s">
        <v>129</v>
      </c>
      <c r="E2" s="3"/>
    </row>
    <row r="3" spans="1:5" ht="12.75" customHeight="1">
      <c r="A3" s="40"/>
      <c r="B3" s="41"/>
      <c r="C3" s="70"/>
      <c r="D3" s="143" t="s">
        <v>13</v>
      </c>
      <c r="E3" s="143"/>
    </row>
    <row r="4" spans="1:5" ht="12.75" customHeight="1">
      <c r="A4" s="40"/>
      <c r="B4" s="41"/>
      <c r="C4" s="70"/>
      <c r="D4" s="143" t="s">
        <v>123</v>
      </c>
      <c r="E4" s="143"/>
    </row>
    <row r="5" spans="1:5" ht="6.75" customHeight="1">
      <c r="A5" s="40"/>
      <c r="B5" s="41"/>
      <c r="C5" s="70"/>
      <c r="D5" s="71"/>
      <c r="E5" s="42"/>
    </row>
    <row r="6" spans="1:6" s="90" customFormat="1" ht="36.75" customHeight="1">
      <c r="A6" s="109" t="s">
        <v>49</v>
      </c>
      <c r="B6" s="86"/>
      <c r="C6" s="87"/>
      <c r="D6" s="87"/>
      <c r="E6" s="88"/>
      <c r="F6" s="89"/>
    </row>
    <row r="7" spans="1:6" s="27" customFormat="1" ht="15" customHeight="1" thickBot="1">
      <c r="A7" s="43"/>
      <c r="B7" s="44"/>
      <c r="C7" s="73"/>
      <c r="D7" s="72"/>
      <c r="F7" s="366" t="s">
        <v>0</v>
      </c>
    </row>
    <row r="8" spans="1:6" s="47" customFormat="1" ht="22.5" customHeight="1">
      <c r="A8" s="135" t="s">
        <v>1</v>
      </c>
      <c r="B8" s="134" t="s">
        <v>2</v>
      </c>
      <c r="C8" s="132" t="s">
        <v>3</v>
      </c>
      <c r="D8" s="144" t="s">
        <v>40</v>
      </c>
      <c r="E8" s="145" t="s">
        <v>4</v>
      </c>
      <c r="F8" s="216"/>
    </row>
    <row r="9" spans="1:6" s="47" customFormat="1" ht="13.5" customHeight="1">
      <c r="A9" s="136" t="s">
        <v>5</v>
      </c>
      <c r="B9" s="74"/>
      <c r="C9" s="133" t="s">
        <v>6</v>
      </c>
      <c r="D9" s="146" t="s">
        <v>7</v>
      </c>
      <c r="E9" s="147" t="s">
        <v>8</v>
      </c>
      <c r="F9" s="217" t="s">
        <v>7</v>
      </c>
    </row>
    <row r="10" spans="1:6" s="101" customFormat="1" ht="10.5" customHeight="1" thickBot="1">
      <c r="A10" s="99">
        <v>1</v>
      </c>
      <c r="B10" s="100">
        <v>2</v>
      </c>
      <c r="C10" s="100">
        <v>3</v>
      </c>
      <c r="D10" s="148">
        <v>4</v>
      </c>
      <c r="E10" s="149">
        <v>5</v>
      </c>
      <c r="F10" s="218">
        <v>6</v>
      </c>
    </row>
    <row r="11" spans="1:6" s="101" customFormat="1" ht="18" customHeight="1" thickBot="1" thickTop="1">
      <c r="A11" s="48">
        <v>600</v>
      </c>
      <c r="B11" s="49" t="s">
        <v>116</v>
      </c>
      <c r="C11" s="190" t="s">
        <v>63</v>
      </c>
      <c r="D11" s="296"/>
      <c r="E11" s="297"/>
      <c r="F11" s="219">
        <f>F12</f>
        <v>48000</v>
      </c>
    </row>
    <row r="12" spans="1:6" s="101" customFormat="1" ht="17.25" customHeight="1" thickTop="1">
      <c r="A12" s="182">
        <v>60095</v>
      </c>
      <c r="B12" s="183" t="s">
        <v>9</v>
      </c>
      <c r="C12" s="184"/>
      <c r="D12" s="185"/>
      <c r="E12" s="188"/>
      <c r="F12" s="298">
        <f>SUM(F13:F15)</f>
        <v>48000</v>
      </c>
    </row>
    <row r="13" spans="1:6" s="101" customFormat="1" ht="15.75" customHeight="1">
      <c r="A13" s="208">
        <v>4010</v>
      </c>
      <c r="B13" s="290" t="s">
        <v>18</v>
      </c>
      <c r="C13" s="293"/>
      <c r="D13" s="294"/>
      <c r="E13" s="295"/>
      <c r="F13" s="299">
        <v>41000</v>
      </c>
    </row>
    <row r="14" spans="1:6" s="101" customFormat="1" ht="15.75" customHeight="1">
      <c r="A14" s="208">
        <v>4110</v>
      </c>
      <c r="B14" s="290" t="s">
        <v>106</v>
      </c>
      <c r="C14" s="293"/>
      <c r="D14" s="294"/>
      <c r="E14" s="295"/>
      <c r="F14" s="299">
        <v>6200</v>
      </c>
    </row>
    <row r="15" spans="1:6" s="101" customFormat="1" ht="15.75" customHeight="1" thickBot="1">
      <c r="A15" s="208">
        <v>4120</v>
      </c>
      <c r="B15" s="290" t="s">
        <v>88</v>
      </c>
      <c r="C15" s="293"/>
      <c r="D15" s="294"/>
      <c r="E15" s="295"/>
      <c r="F15" s="299">
        <v>800</v>
      </c>
    </row>
    <row r="16" spans="1:6" s="101" customFormat="1" ht="18.75" customHeight="1" thickBot="1" thickTop="1">
      <c r="A16" s="48">
        <v>700</v>
      </c>
      <c r="B16" s="76" t="s">
        <v>64</v>
      </c>
      <c r="C16" s="190" t="s">
        <v>63</v>
      </c>
      <c r="D16" s="179"/>
      <c r="E16" s="186">
        <f>E17</f>
        <v>50</v>
      </c>
      <c r="F16" s="219">
        <f>F17</f>
        <v>50</v>
      </c>
    </row>
    <row r="17" spans="1:6" s="101" customFormat="1" ht="17.25" customHeight="1" thickTop="1">
      <c r="A17" s="182">
        <v>70095</v>
      </c>
      <c r="B17" s="183" t="s">
        <v>9</v>
      </c>
      <c r="C17" s="184"/>
      <c r="D17" s="185"/>
      <c r="E17" s="188">
        <f>SUM(E18:E19)</f>
        <v>50</v>
      </c>
      <c r="F17" s="220">
        <f>SUM(F18:F19)</f>
        <v>50</v>
      </c>
    </row>
    <row r="18" spans="1:6" s="101" customFormat="1" ht="15" customHeight="1">
      <c r="A18" s="19">
        <v>4110</v>
      </c>
      <c r="B18" s="25" t="s">
        <v>65</v>
      </c>
      <c r="C18" s="180"/>
      <c r="D18" s="181"/>
      <c r="E18" s="155">
        <v>50</v>
      </c>
      <c r="F18" s="29"/>
    </row>
    <row r="19" spans="1:6" s="101" customFormat="1" ht="16.5" customHeight="1" thickBot="1">
      <c r="A19" s="19">
        <v>4170</v>
      </c>
      <c r="B19" s="25" t="s">
        <v>16</v>
      </c>
      <c r="C19" s="180"/>
      <c r="D19" s="181"/>
      <c r="E19" s="155"/>
      <c r="F19" s="29">
        <v>50</v>
      </c>
    </row>
    <row r="20" spans="1:6" s="27" customFormat="1" ht="18" customHeight="1" thickBot="1" thickTop="1">
      <c r="A20" s="48">
        <v>750</v>
      </c>
      <c r="B20" s="76" t="s">
        <v>10</v>
      </c>
      <c r="C20" s="163"/>
      <c r="D20" s="150"/>
      <c r="E20" s="151">
        <f>E26+E21</f>
        <v>5060</v>
      </c>
      <c r="F20" s="52">
        <f>F26+F21</f>
        <v>726060</v>
      </c>
    </row>
    <row r="21" spans="1:6" s="101" customFormat="1" ht="15.75" customHeight="1" thickTop="1">
      <c r="A21" s="182">
        <v>75023</v>
      </c>
      <c r="B21" s="287" t="s">
        <v>112</v>
      </c>
      <c r="C21" s="184" t="s">
        <v>93</v>
      </c>
      <c r="D21" s="185"/>
      <c r="E21" s="188">
        <f>SUM(E25)</f>
        <v>3860</v>
      </c>
      <c r="F21" s="220">
        <f>SUM(F22:F25)</f>
        <v>721000</v>
      </c>
    </row>
    <row r="22" spans="1:6" s="17" customFormat="1" ht="14.25" customHeight="1">
      <c r="A22" s="208">
        <v>4010</v>
      </c>
      <c r="B22" s="290" t="s">
        <v>18</v>
      </c>
      <c r="C22" s="291"/>
      <c r="D22" s="292"/>
      <c r="E22" s="212"/>
      <c r="F22" s="223">
        <v>613000</v>
      </c>
    </row>
    <row r="23" spans="1:6" s="17" customFormat="1" ht="14.25" customHeight="1">
      <c r="A23" s="208">
        <v>4110</v>
      </c>
      <c r="B23" s="290" t="s">
        <v>106</v>
      </c>
      <c r="C23" s="291"/>
      <c r="D23" s="292"/>
      <c r="E23" s="212"/>
      <c r="F23" s="223">
        <v>93100</v>
      </c>
    </row>
    <row r="24" spans="1:6" s="17" customFormat="1" ht="14.25" customHeight="1">
      <c r="A24" s="208">
        <v>4120</v>
      </c>
      <c r="B24" s="290" t="s">
        <v>88</v>
      </c>
      <c r="C24" s="291"/>
      <c r="D24" s="292"/>
      <c r="E24" s="212"/>
      <c r="F24" s="223">
        <v>14900</v>
      </c>
    </row>
    <row r="25" spans="1:6" s="101" customFormat="1" ht="14.25" customHeight="1">
      <c r="A25" s="19">
        <v>4040</v>
      </c>
      <c r="B25" s="288" t="s">
        <v>25</v>
      </c>
      <c r="C25" s="180"/>
      <c r="D25" s="181"/>
      <c r="E25" s="155">
        <v>3860</v>
      </c>
      <c r="F25" s="29"/>
    </row>
    <row r="26" spans="1:6" s="27" customFormat="1" ht="15" customHeight="1">
      <c r="A26" s="34">
        <v>75095</v>
      </c>
      <c r="B26" s="35" t="s">
        <v>9</v>
      </c>
      <c r="C26" s="164" t="s">
        <v>76</v>
      </c>
      <c r="D26" s="152"/>
      <c r="E26" s="153">
        <f>SUM(E28)</f>
        <v>1200</v>
      </c>
      <c r="F26" s="77">
        <f>SUM(F28:F33)</f>
        <v>5060</v>
      </c>
    </row>
    <row r="27" spans="1:6" s="27" customFormat="1" ht="13.5" customHeight="1">
      <c r="A27" s="370"/>
      <c r="B27" s="339" t="s">
        <v>127</v>
      </c>
      <c r="C27" s="371"/>
      <c r="D27" s="156"/>
      <c r="E27" s="348"/>
      <c r="F27" s="372"/>
    </row>
    <row r="28" spans="1:6" s="196" customFormat="1" ht="15.75" customHeight="1">
      <c r="A28" s="208">
        <v>4210</v>
      </c>
      <c r="B28" s="209" t="s">
        <v>27</v>
      </c>
      <c r="C28" s="289"/>
      <c r="D28" s="211"/>
      <c r="E28" s="212">
        <v>1200</v>
      </c>
      <c r="F28" s="223"/>
    </row>
    <row r="29" spans="1:6" s="196" customFormat="1" ht="15.75" customHeight="1">
      <c r="A29" s="208">
        <v>4300</v>
      </c>
      <c r="B29" s="209" t="s">
        <v>11</v>
      </c>
      <c r="C29" s="289"/>
      <c r="D29" s="211"/>
      <c r="E29" s="212"/>
      <c r="F29" s="223">
        <v>1200</v>
      </c>
    </row>
    <row r="30" spans="1:6" s="344" customFormat="1" ht="12" customHeight="1">
      <c r="A30" s="338"/>
      <c r="B30" s="339" t="s">
        <v>113</v>
      </c>
      <c r="C30" s="340"/>
      <c r="D30" s="341"/>
      <c r="E30" s="342"/>
      <c r="F30" s="343"/>
    </row>
    <row r="31" spans="1:6" s="196" customFormat="1" ht="30">
      <c r="A31" s="208">
        <v>4400</v>
      </c>
      <c r="B31" s="209" t="s">
        <v>115</v>
      </c>
      <c r="C31" s="289"/>
      <c r="D31" s="211"/>
      <c r="E31" s="212"/>
      <c r="F31" s="223">
        <v>3500</v>
      </c>
    </row>
    <row r="32" spans="1:6" s="344" customFormat="1" ht="12" customHeight="1">
      <c r="A32" s="338"/>
      <c r="B32" s="339" t="s">
        <v>114</v>
      </c>
      <c r="C32" s="340"/>
      <c r="D32" s="341"/>
      <c r="E32" s="342"/>
      <c r="F32" s="343"/>
    </row>
    <row r="33" spans="1:6" s="196" customFormat="1" ht="32.25" customHeight="1" thickBot="1">
      <c r="A33" s="208">
        <v>4400</v>
      </c>
      <c r="B33" s="209" t="s">
        <v>115</v>
      </c>
      <c r="C33" s="289"/>
      <c r="D33" s="211"/>
      <c r="E33" s="212"/>
      <c r="F33" s="223">
        <v>360</v>
      </c>
    </row>
    <row r="34" spans="1:6" s="192" customFormat="1" ht="15.75" customHeight="1" thickBot="1" thickTop="1">
      <c r="A34" s="204">
        <v>758</v>
      </c>
      <c r="B34" s="205" t="s">
        <v>101</v>
      </c>
      <c r="C34" s="206"/>
      <c r="D34" s="207"/>
      <c r="E34" s="186">
        <f>E35+E37</f>
        <v>1282600</v>
      </c>
      <c r="F34" s="219">
        <f>F35+F37</f>
        <v>6500</v>
      </c>
    </row>
    <row r="35" spans="1:6" s="192" customFormat="1" ht="15.75" thickTop="1">
      <c r="A35" s="182">
        <v>75814</v>
      </c>
      <c r="B35" s="275" t="s">
        <v>102</v>
      </c>
      <c r="C35" s="276"/>
      <c r="D35" s="277"/>
      <c r="E35" s="188"/>
      <c r="F35" s="220">
        <f>F36</f>
        <v>6500</v>
      </c>
    </row>
    <row r="36" spans="1:6" s="27" customFormat="1" ht="15">
      <c r="A36" s="265">
        <v>2980</v>
      </c>
      <c r="B36" s="255" t="s">
        <v>103</v>
      </c>
      <c r="C36" s="166"/>
      <c r="D36" s="266"/>
      <c r="E36" s="267"/>
      <c r="F36" s="268">
        <v>6500</v>
      </c>
    </row>
    <row r="37" spans="1:6" s="192" customFormat="1" ht="15">
      <c r="A37" s="269">
        <v>75818</v>
      </c>
      <c r="B37" s="270" t="s">
        <v>104</v>
      </c>
      <c r="C37" s="271"/>
      <c r="D37" s="272"/>
      <c r="E37" s="273">
        <f>SUM(E38:E39)</f>
        <v>1282600</v>
      </c>
      <c r="F37" s="274"/>
    </row>
    <row r="38" spans="1:6" s="196" customFormat="1" ht="15">
      <c r="A38" s="332">
        <v>4810</v>
      </c>
      <c r="B38" s="333" t="s">
        <v>121</v>
      </c>
      <c r="C38" s="334"/>
      <c r="D38" s="335"/>
      <c r="E38" s="336">
        <v>1276100</v>
      </c>
      <c r="F38" s="337"/>
    </row>
    <row r="39" spans="1:6" s="27" customFormat="1" ht="15.75" thickBot="1">
      <c r="A39" s="328">
        <v>4810</v>
      </c>
      <c r="B39" s="329" t="s">
        <v>128</v>
      </c>
      <c r="C39" s="330"/>
      <c r="D39" s="331"/>
      <c r="E39" s="157">
        <v>6500</v>
      </c>
      <c r="F39" s="66"/>
    </row>
    <row r="40" spans="1:6" s="33" customFormat="1" ht="15.75" customHeight="1" thickBot="1" thickTop="1">
      <c r="A40" s="48">
        <v>801</v>
      </c>
      <c r="B40" s="49" t="s">
        <v>23</v>
      </c>
      <c r="C40" s="116" t="s">
        <v>20</v>
      </c>
      <c r="D40" s="150"/>
      <c r="E40" s="151">
        <f>E41+E53+E55+E69+E74+E66</f>
        <v>172591</v>
      </c>
      <c r="F40" s="52">
        <f>F41+F53+F55+F69+F74+F66</f>
        <v>416641</v>
      </c>
    </row>
    <row r="41" spans="1:6" s="33" customFormat="1" ht="15.75" thickTop="1">
      <c r="A41" s="53">
        <v>80101</v>
      </c>
      <c r="B41" s="54" t="s">
        <v>31</v>
      </c>
      <c r="C41" s="118"/>
      <c r="D41" s="158"/>
      <c r="E41" s="159">
        <f>SUM(E42:E52)</f>
        <v>42439</v>
      </c>
      <c r="F41" s="221">
        <f>SUM(F42:F52)</f>
        <v>263738</v>
      </c>
    </row>
    <row r="42" spans="1:6" s="33" customFormat="1" ht="13.5" customHeight="1">
      <c r="A42" s="19">
        <v>3020</v>
      </c>
      <c r="B42" s="25" t="s">
        <v>48</v>
      </c>
      <c r="C42" s="168"/>
      <c r="D42" s="156"/>
      <c r="E42" s="155"/>
      <c r="F42" s="29">
        <v>15700</v>
      </c>
    </row>
    <row r="43" spans="1:6" s="33" customFormat="1" ht="13.5" customHeight="1">
      <c r="A43" s="19">
        <v>4010</v>
      </c>
      <c r="B43" s="346" t="s">
        <v>18</v>
      </c>
      <c r="C43" s="345"/>
      <c r="D43" s="156"/>
      <c r="E43" s="155">
        <v>15700</v>
      </c>
      <c r="F43" s="29">
        <v>150700</v>
      </c>
    </row>
    <row r="44" spans="1:6" s="33" customFormat="1" ht="13.5" customHeight="1">
      <c r="A44" s="355" t="s">
        <v>125</v>
      </c>
      <c r="B44" s="347" t="s">
        <v>106</v>
      </c>
      <c r="C44" s="345"/>
      <c r="D44" s="156"/>
      <c r="E44" s="155"/>
      <c r="F44" s="29">
        <v>22950</v>
      </c>
    </row>
    <row r="45" spans="1:6" s="33" customFormat="1" ht="13.5" customHeight="1">
      <c r="A45" s="350" t="s">
        <v>126</v>
      </c>
      <c r="B45" s="347" t="s">
        <v>107</v>
      </c>
      <c r="C45" s="345"/>
      <c r="D45" s="156"/>
      <c r="E45" s="155"/>
      <c r="F45" s="29">
        <v>3630</v>
      </c>
    </row>
    <row r="46" spans="1:6" s="33" customFormat="1" ht="13.5" customHeight="1">
      <c r="A46" s="19">
        <v>4140</v>
      </c>
      <c r="B46" s="25" t="s">
        <v>78</v>
      </c>
      <c r="C46" s="168"/>
      <c r="D46" s="156"/>
      <c r="E46" s="155">
        <v>7605</v>
      </c>
      <c r="F46" s="29"/>
    </row>
    <row r="47" spans="1:6" s="33" customFormat="1" ht="13.5" customHeight="1">
      <c r="A47" s="19">
        <v>4170</v>
      </c>
      <c r="B47" s="25" t="s">
        <v>16</v>
      </c>
      <c r="C47" s="168"/>
      <c r="D47" s="156"/>
      <c r="E47" s="155">
        <v>10534</v>
      </c>
      <c r="F47" s="29"/>
    </row>
    <row r="48" spans="1:6" s="33" customFormat="1" ht="13.5" customHeight="1">
      <c r="A48" s="19">
        <v>4210</v>
      </c>
      <c r="B48" s="25" t="s">
        <v>27</v>
      </c>
      <c r="C48" s="168"/>
      <c r="D48" s="156"/>
      <c r="E48" s="155"/>
      <c r="F48" s="29">
        <v>10000</v>
      </c>
    </row>
    <row r="49" spans="1:6" s="33" customFormat="1" ht="13.5" customHeight="1">
      <c r="A49" s="30">
        <v>4270</v>
      </c>
      <c r="B49" s="362" t="s">
        <v>26</v>
      </c>
      <c r="C49" s="172"/>
      <c r="D49" s="356"/>
      <c r="E49" s="161">
        <v>6500</v>
      </c>
      <c r="F49" s="222"/>
    </row>
    <row r="50" spans="1:6" s="33" customFormat="1" ht="15">
      <c r="A50" s="19">
        <v>4300</v>
      </c>
      <c r="B50" s="25" t="s">
        <v>11</v>
      </c>
      <c r="C50" s="168"/>
      <c r="D50" s="156"/>
      <c r="E50" s="155">
        <v>2100</v>
      </c>
      <c r="F50" s="29"/>
    </row>
    <row r="51" spans="1:6" s="27" customFormat="1" ht="15">
      <c r="A51" s="19">
        <v>4430</v>
      </c>
      <c r="B51" s="25" t="s">
        <v>14</v>
      </c>
      <c r="C51" s="119"/>
      <c r="D51" s="154"/>
      <c r="E51" s="155"/>
      <c r="F51" s="29">
        <v>20</v>
      </c>
    </row>
    <row r="52" spans="1:6" s="27" customFormat="1" ht="14.25" customHeight="1">
      <c r="A52" s="30">
        <v>4440</v>
      </c>
      <c r="B52" s="278" t="s">
        <v>77</v>
      </c>
      <c r="C52" s="169"/>
      <c r="D52" s="160"/>
      <c r="E52" s="161"/>
      <c r="F52" s="222">
        <v>60738</v>
      </c>
    </row>
    <row r="53" spans="1:6" s="33" customFormat="1" ht="21.75" customHeight="1">
      <c r="A53" s="34">
        <v>80103</v>
      </c>
      <c r="B53" s="35" t="s">
        <v>28</v>
      </c>
      <c r="C53" s="167"/>
      <c r="D53" s="152"/>
      <c r="E53" s="153">
        <f>E54</f>
        <v>5053</v>
      </c>
      <c r="F53" s="77"/>
    </row>
    <row r="54" spans="1:6" s="27" customFormat="1" ht="15" customHeight="1">
      <c r="A54" s="19">
        <v>4440</v>
      </c>
      <c r="B54" s="25" t="s">
        <v>77</v>
      </c>
      <c r="C54" s="119"/>
      <c r="D54" s="154"/>
      <c r="E54" s="155">
        <v>5053</v>
      </c>
      <c r="F54" s="29"/>
    </row>
    <row r="55" spans="1:6" s="27" customFormat="1" ht="15">
      <c r="A55" s="34">
        <v>80110</v>
      </c>
      <c r="B55" s="35" t="s">
        <v>30</v>
      </c>
      <c r="C55" s="167"/>
      <c r="D55" s="152"/>
      <c r="E55" s="153">
        <f>SUM(E59:E65)</f>
        <v>10020</v>
      </c>
      <c r="F55" s="77">
        <f>SUM(F56:F65)</f>
        <v>128086</v>
      </c>
    </row>
    <row r="56" spans="1:6" s="27" customFormat="1" ht="14.25" customHeight="1">
      <c r="A56" s="19">
        <v>4010</v>
      </c>
      <c r="B56" s="346" t="s">
        <v>18</v>
      </c>
      <c r="C56" s="168"/>
      <c r="D56" s="156"/>
      <c r="E56" s="348"/>
      <c r="F56" s="223">
        <v>56800</v>
      </c>
    </row>
    <row r="57" spans="1:6" s="27" customFormat="1" ht="14.25" customHeight="1">
      <c r="A57" s="355" t="s">
        <v>125</v>
      </c>
      <c r="B57" s="347" t="s">
        <v>106</v>
      </c>
      <c r="C57" s="168"/>
      <c r="D57" s="156"/>
      <c r="E57" s="348"/>
      <c r="F57" s="223">
        <v>8620</v>
      </c>
    </row>
    <row r="58" spans="1:6" s="27" customFormat="1" ht="14.25" customHeight="1">
      <c r="A58" s="350" t="s">
        <v>126</v>
      </c>
      <c r="B58" s="347" t="s">
        <v>107</v>
      </c>
      <c r="C58" s="168"/>
      <c r="D58" s="156"/>
      <c r="E58" s="348"/>
      <c r="F58" s="223">
        <v>1350</v>
      </c>
    </row>
    <row r="59" spans="1:6" s="27" customFormat="1" ht="14.25" customHeight="1">
      <c r="A59" s="19">
        <v>4140</v>
      </c>
      <c r="B59" s="25" t="s">
        <v>78</v>
      </c>
      <c r="C59" s="119"/>
      <c r="D59" s="154"/>
      <c r="E59" s="155">
        <v>600</v>
      </c>
      <c r="F59" s="29"/>
    </row>
    <row r="60" spans="1:6" s="27" customFormat="1" ht="14.25" customHeight="1">
      <c r="A60" s="19">
        <v>4210</v>
      </c>
      <c r="B60" s="25" t="s">
        <v>27</v>
      </c>
      <c r="C60" s="119"/>
      <c r="D60" s="154"/>
      <c r="E60" s="155"/>
      <c r="F60" s="29">
        <v>806</v>
      </c>
    </row>
    <row r="61" spans="1:6" s="27" customFormat="1" ht="20.25" customHeight="1">
      <c r="A61" s="19">
        <v>4240</v>
      </c>
      <c r="B61" s="25" t="s">
        <v>29</v>
      </c>
      <c r="C61" s="119"/>
      <c r="D61" s="154"/>
      <c r="E61" s="155"/>
      <c r="F61" s="29">
        <v>6000</v>
      </c>
    </row>
    <row r="62" spans="1:6" s="27" customFormat="1" ht="15">
      <c r="A62" s="19">
        <v>4270</v>
      </c>
      <c r="B62" s="209" t="s">
        <v>26</v>
      </c>
      <c r="C62" s="119"/>
      <c r="D62" s="154"/>
      <c r="E62" s="155">
        <v>7400</v>
      </c>
      <c r="F62" s="29"/>
    </row>
    <row r="63" spans="1:6" s="27" customFormat="1" ht="45">
      <c r="A63" s="19">
        <v>4370</v>
      </c>
      <c r="B63" s="25" t="s">
        <v>80</v>
      </c>
      <c r="C63" s="119"/>
      <c r="D63" s="154"/>
      <c r="E63" s="155">
        <v>2000</v>
      </c>
      <c r="F63" s="29"/>
    </row>
    <row r="64" spans="1:6" s="27" customFormat="1" ht="15">
      <c r="A64" s="19">
        <v>4430</v>
      </c>
      <c r="B64" s="25" t="s">
        <v>14</v>
      </c>
      <c r="C64" s="119"/>
      <c r="D64" s="154"/>
      <c r="E64" s="155">
        <v>20</v>
      </c>
      <c r="F64" s="29"/>
    </row>
    <row r="65" spans="1:6" s="27" customFormat="1" ht="15">
      <c r="A65" s="30">
        <v>4440</v>
      </c>
      <c r="B65" s="278" t="s">
        <v>77</v>
      </c>
      <c r="C65" s="169"/>
      <c r="D65" s="160"/>
      <c r="E65" s="161"/>
      <c r="F65" s="222">
        <v>54510</v>
      </c>
    </row>
    <row r="66" spans="1:6" s="27" customFormat="1" ht="30">
      <c r="A66" s="34">
        <v>80114</v>
      </c>
      <c r="B66" s="256" t="s">
        <v>79</v>
      </c>
      <c r="C66" s="167"/>
      <c r="D66" s="152"/>
      <c r="E66" s="153">
        <f>SUM(E67:E68)</f>
        <v>2318</v>
      </c>
      <c r="F66" s="77"/>
    </row>
    <row r="67" spans="1:6" s="27" customFormat="1" ht="15">
      <c r="A67" s="19">
        <v>4040</v>
      </c>
      <c r="B67" s="25" t="s">
        <v>25</v>
      </c>
      <c r="C67" s="119"/>
      <c r="D67" s="154"/>
      <c r="E67" s="155">
        <v>1425</v>
      </c>
      <c r="F67" s="29"/>
    </row>
    <row r="68" spans="1:6" s="27" customFormat="1" ht="15">
      <c r="A68" s="19">
        <v>4440</v>
      </c>
      <c r="B68" s="25" t="s">
        <v>77</v>
      </c>
      <c r="C68" s="119"/>
      <c r="D68" s="154"/>
      <c r="E68" s="155">
        <v>893</v>
      </c>
      <c r="F68" s="29"/>
    </row>
    <row r="69" spans="1:6" s="33" customFormat="1" ht="19.5" customHeight="1">
      <c r="A69" s="34">
        <v>80146</v>
      </c>
      <c r="B69" s="35" t="s">
        <v>32</v>
      </c>
      <c r="C69" s="167"/>
      <c r="D69" s="152"/>
      <c r="E69" s="153">
        <f>SUM(E70:E73)</f>
        <v>2210</v>
      </c>
      <c r="F69" s="77">
        <f>SUM(F70:F73)</f>
        <v>2379</v>
      </c>
    </row>
    <row r="70" spans="1:6" s="33" customFormat="1" ht="14.25" customHeight="1">
      <c r="A70" s="19">
        <v>4300</v>
      </c>
      <c r="B70" s="25" t="s">
        <v>11</v>
      </c>
      <c r="C70" s="168"/>
      <c r="D70" s="156"/>
      <c r="E70" s="155">
        <v>2210</v>
      </c>
      <c r="F70" s="29"/>
    </row>
    <row r="71" spans="1:6" s="27" customFormat="1" ht="14.25" customHeight="1">
      <c r="A71" s="19">
        <v>4410</v>
      </c>
      <c r="B71" s="25" t="s">
        <v>45</v>
      </c>
      <c r="C71" s="119"/>
      <c r="D71" s="154"/>
      <c r="E71" s="155"/>
      <c r="F71" s="29">
        <v>1000</v>
      </c>
    </row>
    <row r="72" spans="1:6" s="27" customFormat="1" ht="14.25" customHeight="1">
      <c r="A72" s="19">
        <v>4440</v>
      </c>
      <c r="B72" s="25" t="s">
        <v>77</v>
      </c>
      <c r="C72" s="119"/>
      <c r="D72" s="154"/>
      <c r="E72" s="155"/>
      <c r="F72" s="29">
        <v>169</v>
      </c>
    </row>
    <row r="73" spans="1:6" s="27" customFormat="1" ht="30">
      <c r="A73" s="19">
        <v>4700</v>
      </c>
      <c r="B73" s="25" t="s">
        <v>122</v>
      </c>
      <c r="C73" s="119"/>
      <c r="D73" s="154"/>
      <c r="E73" s="155"/>
      <c r="F73" s="191">
        <v>1210</v>
      </c>
    </row>
    <row r="74" spans="1:6" s="27" customFormat="1" ht="15" customHeight="1">
      <c r="A74" s="34">
        <v>80195</v>
      </c>
      <c r="B74" s="35" t="s">
        <v>9</v>
      </c>
      <c r="C74" s="167"/>
      <c r="D74" s="152"/>
      <c r="E74" s="153">
        <f>SUM(E75:E78)</f>
        <v>110551</v>
      </c>
      <c r="F74" s="77">
        <f>SUM(F75:F78)</f>
        <v>22438</v>
      </c>
    </row>
    <row r="75" spans="1:6" s="27" customFormat="1" ht="14.25" customHeight="1">
      <c r="A75" s="19">
        <v>4300</v>
      </c>
      <c r="B75" s="25" t="s">
        <v>11</v>
      </c>
      <c r="C75" s="119"/>
      <c r="D75" s="154"/>
      <c r="E75" s="155"/>
      <c r="F75" s="29">
        <v>9100</v>
      </c>
    </row>
    <row r="76" spans="1:6" s="27" customFormat="1" ht="14.25" customHeight="1">
      <c r="A76" s="19">
        <v>4300</v>
      </c>
      <c r="B76" s="25" t="s">
        <v>53</v>
      </c>
      <c r="C76" s="119"/>
      <c r="D76" s="154"/>
      <c r="E76" s="155">
        <v>107051</v>
      </c>
      <c r="F76" s="29"/>
    </row>
    <row r="77" spans="1:6" s="27" customFormat="1" ht="14.25" customHeight="1">
      <c r="A77" s="19">
        <v>4440</v>
      </c>
      <c r="B77" s="25" t="s">
        <v>77</v>
      </c>
      <c r="C77" s="119"/>
      <c r="D77" s="154"/>
      <c r="E77" s="155"/>
      <c r="F77" s="29">
        <v>9838</v>
      </c>
    </row>
    <row r="78" spans="1:6" s="27" customFormat="1" ht="24">
      <c r="A78" s="19"/>
      <c r="B78" s="261" t="s">
        <v>94</v>
      </c>
      <c r="C78" s="119"/>
      <c r="D78" s="154"/>
      <c r="E78" s="262">
        <f>SUM(E79:E81)</f>
        <v>3500</v>
      </c>
      <c r="F78" s="263">
        <f>SUM(F79:F81)</f>
        <v>3500</v>
      </c>
    </row>
    <row r="79" spans="1:6" s="27" customFormat="1" ht="21.75" customHeight="1">
      <c r="A79" s="19">
        <v>4247</v>
      </c>
      <c r="B79" s="25" t="s">
        <v>29</v>
      </c>
      <c r="C79" s="119"/>
      <c r="D79" s="154"/>
      <c r="E79" s="155">
        <v>3000</v>
      </c>
      <c r="F79" s="29"/>
    </row>
    <row r="80" spans="1:6" s="27" customFormat="1" ht="13.5" customHeight="1">
      <c r="A80" s="19">
        <v>4307</v>
      </c>
      <c r="B80" s="25" t="s">
        <v>11</v>
      </c>
      <c r="C80" s="119"/>
      <c r="D80" s="154"/>
      <c r="E80" s="155"/>
      <c r="F80" s="29">
        <v>3500</v>
      </c>
    </row>
    <row r="81" spans="1:6" s="27" customFormat="1" ht="15.75" customHeight="1" thickBot="1">
      <c r="A81" s="19">
        <v>4417</v>
      </c>
      <c r="B81" s="25" t="s">
        <v>45</v>
      </c>
      <c r="C81" s="119"/>
      <c r="D81" s="154"/>
      <c r="E81" s="155">
        <v>500</v>
      </c>
      <c r="F81" s="29"/>
    </row>
    <row r="82" spans="1:6" s="192" customFormat="1" ht="15.75" customHeight="1" thickBot="1" thickTop="1">
      <c r="A82" s="204">
        <v>851</v>
      </c>
      <c r="B82" s="205" t="s">
        <v>55</v>
      </c>
      <c r="C82" s="206"/>
      <c r="D82" s="207"/>
      <c r="E82" s="186">
        <f>E86+E83+E89</f>
        <v>91800</v>
      </c>
      <c r="F82" s="219">
        <f>F86+F83+F89</f>
        <v>91800</v>
      </c>
    </row>
    <row r="83" spans="1:6" s="192" customFormat="1" ht="15.75" customHeight="1" thickTop="1">
      <c r="A83" s="239">
        <v>85149</v>
      </c>
      <c r="B83" s="253" t="s">
        <v>73</v>
      </c>
      <c r="C83" s="240" t="s">
        <v>37</v>
      </c>
      <c r="D83" s="241"/>
      <c r="E83" s="242">
        <f>SUM(E84:E85)</f>
        <v>5000</v>
      </c>
      <c r="F83" s="243">
        <f>SUM(F84:F85)</f>
        <v>5000</v>
      </c>
    </row>
    <row r="84" spans="1:6" s="192" customFormat="1" ht="15" customHeight="1">
      <c r="A84" s="75">
        <v>4210</v>
      </c>
      <c r="B84" s="209" t="s">
        <v>27</v>
      </c>
      <c r="C84" s="250"/>
      <c r="D84" s="251"/>
      <c r="E84" s="227">
        <v>5000</v>
      </c>
      <c r="F84" s="252"/>
    </row>
    <row r="85" spans="1:6" s="192" customFormat="1" ht="15" customHeight="1">
      <c r="A85" s="30">
        <v>4300</v>
      </c>
      <c r="B85" s="254" t="s">
        <v>74</v>
      </c>
      <c r="C85" s="169"/>
      <c r="D85" s="160"/>
      <c r="E85" s="161"/>
      <c r="F85" s="222">
        <v>5000</v>
      </c>
    </row>
    <row r="86" spans="1:6" s="192" customFormat="1" ht="14.25" customHeight="1">
      <c r="A86" s="244">
        <v>85154</v>
      </c>
      <c r="B86" s="245" t="s">
        <v>56</v>
      </c>
      <c r="C86" s="246" t="s">
        <v>54</v>
      </c>
      <c r="D86" s="247"/>
      <c r="E86" s="248">
        <f>SUM(E87:E88)</f>
        <v>85000</v>
      </c>
      <c r="F86" s="249">
        <f>SUM(F87:F88)</f>
        <v>85000</v>
      </c>
    </row>
    <row r="87" spans="1:6" s="196" customFormat="1" ht="16.5" customHeight="1">
      <c r="A87" s="208">
        <v>6050</v>
      </c>
      <c r="B87" s="209" t="s">
        <v>24</v>
      </c>
      <c r="C87" s="210"/>
      <c r="D87" s="211"/>
      <c r="E87" s="212">
        <v>85000</v>
      </c>
      <c r="F87" s="223"/>
    </row>
    <row r="88" spans="1:6" s="196" customFormat="1" ht="28.5" customHeight="1">
      <c r="A88" s="208">
        <v>6060</v>
      </c>
      <c r="B88" s="209" t="s">
        <v>57</v>
      </c>
      <c r="C88" s="210"/>
      <c r="D88" s="211"/>
      <c r="E88" s="212"/>
      <c r="F88" s="223">
        <v>85000</v>
      </c>
    </row>
    <row r="89" spans="1:6" s="196" customFormat="1" ht="15.75" customHeight="1">
      <c r="A89" s="34">
        <v>85195</v>
      </c>
      <c r="B89" s="35" t="s">
        <v>9</v>
      </c>
      <c r="C89" s="167" t="s">
        <v>75</v>
      </c>
      <c r="D89" s="152"/>
      <c r="E89" s="153">
        <f>SUM(E90:E91)</f>
        <v>1800</v>
      </c>
      <c r="F89" s="77">
        <f>SUM(F90:F91)</f>
        <v>1800</v>
      </c>
    </row>
    <row r="90" spans="1:6" s="196" customFormat="1" ht="15">
      <c r="A90" s="208">
        <v>4210</v>
      </c>
      <c r="B90" s="209" t="s">
        <v>27</v>
      </c>
      <c r="C90" s="210"/>
      <c r="D90" s="211"/>
      <c r="E90" s="212"/>
      <c r="F90" s="223">
        <f>500+1300</f>
        <v>1800</v>
      </c>
    </row>
    <row r="91" spans="1:6" s="196" customFormat="1" ht="15">
      <c r="A91" s="357">
        <v>4300</v>
      </c>
      <c r="B91" s="254" t="s">
        <v>74</v>
      </c>
      <c r="C91" s="358"/>
      <c r="D91" s="365"/>
      <c r="E91" s="360">
        <f>500+1300</f>
        <v>1800</v>
      </c>
      <c r="F91" s="361"/>
    </row>
    <row r="92" spans="1:6" s="27" customFormat="1" ht="15.75" customHeight="1" thickBot="1">
      <c r="A92" s="279">
        <v>852</v>
      </c>
      <c r="B92" s="363" t="s">
        <v>41</v>
      </c>
      <c r="C92" s="364" t="s">
        <v>37</v>
      </c>
      <c r="D92" s="214">
        <f>D97</f>
        <v>81797</v>
      </c>
      <c r="E92" s="215">
        <f>E93+E97</f>
        <v>6300</v>
      </c>
      <c r="F92" s="224">
        <f>F97+F93</f>
        <v>88097</v>
      </c>
    </row>
    <row r="93" spans="1:6" s="27" customFormat="1" ht="18" customHeight="1" thickTop="1">
      <c r="A93" s="34">
        <v>85203</v>
      </c>
      <c r="B93" s="35" t="s">
        <v>124</v>
      </c>
      <c r="C93" s="167"/>
      <c r="D93" s="162">
        <f>D95</f>
        <v>0</v>
      </c>
      <c r="E93" s="153">
        <f>SUM(E94:E96)</f>
        <v>6300</v>
      </c>
      <c r="F93" s="77">
        <f>SUM(F94:F96)</f>
        <v>6300</v>
      </c>
    </row>
    <row r="94" spans="1:6" s="196" customFormat="1" ht="18" customHeight="1">
      <c r="A94" s="208">
        <v>4040</v>
      </c>
      <c r="B94" s="209" t="s">
        <v>25</v>
      </c>
      <c r="C94" s="210"/>
      <c r="D94" s="195"/>
      <c r="E94" s="212">
        <v>650</v>
      </c>
      <c r="F94" s="223"/>
    </row>
    <row r="95" spans="1:6" s="196" customFormat="1" ht="15.75" customHeight="1">
      <c r="A95" s="208">
        <v>4270</v>
      </c>
      <c r="B95" s="290" t="s">
        <v>26</v>
      </c>
      <c r="C95" s="210"/>
      <c r="D95" s="195"/>
      <c r="E95" s="212"/>
      <c r="F95" s="223">
        <v>6300</v>
      </c>
    </row>
    <row r="96" spans="1:6" s="196" customFormat="1" ht="15.75" customHeight="1">
      <c r="A96" s="357">
        <v>4300</v>
      </c>
      <c r="B96" s="254" t="s">
        <v>74</v>
      </c>
      <c r="C96" s="358"/>
      <c r="D96" s="359"/>
      <c r="E96" s="360">
        <v>5650</v>
      </c>
      <c r="F96" s="361"/>
    </row>
    <row r="97" spans="1:6" s="27" customFormat="1" ht="15" customHeight="1">
      <c r="A97" s="34">
        <v>85295</v>
      </c>
      <c r="B97" s="35" t="s">
        <v>9</v>
      </c>
      <c r="C97" s="167"/>
      <c r="D97" s="162">
        <f>D98</f>
        <v>81797</v>
      </c>
      <c r="E97" s="153"/>
      <c r="F97" s="77">
        <f>F99</f>
        <v>81797</v>
      </c>
    </row>
    <row r="98" spans="1:6" s="27" customFormat="1" ht="30">
      <c r="A98" s="19">
        <v>2030</v>
      </c>
      <c r="B98" s="25" t="s">
        <v>51</v>
      </c>
      <c r="C98" s="119"/>
      <c r="D98" s="126">
        <v>81797</v>
      </c>
      <c r="E98" s="155"/>
      <c r="F98" s="29"/>
    </row>
    <row r="99" spans="1:6" s="27" customFormat="1" ht="15.75" thickBot="1">
      <c r="A99" s="19">
        <v>3110</v>
      </c>
      <c r="B99" s="25" t="s">
        <v>39</v>
      </c>
      <c r="C99" s="119"/>
      <c r="D99" s="126"/>
      <c r="E99" s="155"/>
      <c r="F99" s="29">
        <v>81797</v>
      </c>
    </row>
    <row r="100" spans="1:6" s="27" customFormat="1" ht="31.5" thickBot="1" thickTop="1">
      <c r="A100" s="48">
        <v>853</v>
      </c>
      <c r="B100" s="23" t="s">
        <v>96</v>
      </c>
      <c r="C100" s="116" t="s">
        <v>20</v>
      </c>
      <c r="D100" s="122"/>
      <c r="E100" s="151">
        <f>SUM(E101)</f>
        <v>6840</v>
      </c>
      <c r="F100" s="52">
        <f>SUM(F101)</f>
        <v>6840</v>
      </c>
    </row>
    <row r="101" spans="1:6" s="27" customFormat="1" ht="15.75" thickTop="1">
      <c r="A101" s="53">
        <v>85395</v>
      </c>
      <c r="B101" s="78" t="s">
        <v>9</v>
      </c>
      <c r="C101" s="118"/>
      <c r="D101" s="124"/>
      <c r="E101" s="159">
        <f>SUM(E103:E106)</f>
        <v>6840</v>
      </c>
      <c r="F101" s="221">
        <f>SUM(F103:F106)</f>
        <v>6840</v>
      </c>
    </row>
    <row r="102" spans="1:6" s="27" customFormat="1" ht="24">
      <c r="A102" s="19"/>
      <c r="B102" s="261" t="s">
        <v>95</v>
      </c>
      <c r="C102" s="119"/>
      <c r="D102" s="177"/>
      <c r="E102" s="227"/>
      <c r="F102" s="252"/>
    </row>
    <row r="103" spans="1:6" s="27" customFormat="1" ht="15">
      <c r="A103" s="19">
        <v>4177</v>
      </c>
      <c r="B103" s="25" t="s">
        <v>16</v>
      </c>
      <c r="C103" s="119"/>
      <c r="D103" s="126"/>
      <c r="E103" s="155">
        <v>5814</v>
      </c>
      <c r="F103" s="29"/>
    </row>
    <row r="104" spans="1:6" s="27" customFormat="1" ht="15">
      <c r="A104" s="19">
        <v>4179</v>
      </c>
      <c r="B104" s="25" t="s">
        <v>16</v>
      </c>
      <c r="C104" s="119"/>
      <c r="D104" s="126"/>
      <c r="E104" s="155">
        <v>1026</v>
      </c>
      <c r="F104" s="29"/>
    </row>
    <row r="105" spans="1:6" s="27" customFormat="1" ht="15">
      <c r="A105" s="19">
        <v>4307</v>
      </c>
      <c r="B105" s="25" t="s">
        <v>11</v>
      </c>
      <c r="C105" s="119"/>
      <c r="D105" s="126"/>
      <c r="E105" s="155"/>
      <c r="F105" s="29">
        <v>5814</v>
      </c>
    </row>
    <row r="106" spans="1:6" s="27" customFormat="1" ht="15.75" thickBot="1">
      <c r="A106" s="19">
        <v>4309</v>
      </c>
      <c r="B106" s="25" t="s">
        <v>11</v>
      </c>
      <c r="C106" s="119"/>
      <c r="D106" s="257"/>
      <c r="E106" s="157"/>
      <c r="F106" s="66">
        <v>1026</v>
      </c>
    </row>
    <row r="107" spans="1:6" s="33" customFormat="1" ht="16.5" thickBot="1" thickTop="1">
      <c r="A107" s="48">
        <v>854</v>
      </c>
      <c r="B107" s="60" t="s">
        <v>19</v>
      </c>
      <c r="C107" s="116" t="s">
        <v>20</v>
      </c>
      <c r="D107" s="214"/>
      <c r="E107" s="215">
        <f>E108+E112+E118</f>
        <v>6874</v>
      </c>
      <c r="F107" s="224">
        <f>F118+F108+F112</f>
        <v>8571</v>
      </c>
    </row>
    <row r="108" spans="1:6" s="33" customFormat="1" ht="15.75" thickTop="1">
      <c r="A108" s="84">
        <v>85401</v>
      </c>
      <c r="B108" s="85" t="s">
        <v>110</v>
      </c>
      <c r="C108" s="118"/>
      <c r="D108" s="124"/>
      <c r="E108" s="159">
        <f>SUM(E109:E111)</f>
        <v>1000</v>
      </c>
      <c r="F108" s="221">
        <f>SUM(F109:F111)</f>
        <v>2586</v>
      </c>
    </row>
    <row r="109" spans="1:6" s="27" customFormat="1" ht="18.75" customHeight="1">
      <c r="A109" s="19">
        <v>4210</v>
      </c>
      <c r="B109" s="25" t="s">
        <v>27</v>
      </c>
      <c r="C109" s="119"/>
      <c r="D109" s="126"/>
      <c r="E109" s="155"/>
      <c r="F109" s="29">
        <v>1000</v>
      </c>
    </row>
    <row r="110" spans="1:6" s="27" customFormat="1" ht="17.25" customHeight="1">
      <c r="A110" s="19">
        <v>4240</v>
      </c>
      <c r="B110" s="25" t="s">
        <v>29</v>
      </c>
      <c r="C110" s="119"/>
      <c r="D110" s="126"/>
      <c r="E110" s="155">
        <v>1000</v>
      </c>
      <c r="F110" s="29"/>
    </row>
    <row r="111" spans="1:6" s="27" customFormat="1" ht="14.25" customHeight="1">
      <c r="A111" s="19">
        <v>4440</v>
      </c>
      <c r="B111" s="25" t="s">
        <v>77</v>
      </c>
      <c r="C111" s="119"/>
      <c r="D111" s="126"/>
      <c r="E111" s="155"/>
      <c r="F111" s="29">
        <v>1586</v>
      </c>
    </row>
    <row r="112" spans="1:6" s="33" customFormat="1" ht="14.25" customHeight="1">
      <c r="A112" s="34">
        <v>85417</v>
      </c>
      <c r="B112" s="258" t="s">
        <v>105</v>
      </c>
      <c r="C112" s="167"/>
      <c r="D112" s="162"/>
      <c r="E112" s="153">
        <f>SUM(E116:E117)</f>
        <v>3100</v>
      </c>
      <c r="F112" s="77">
        <f>SUM(F113:F117)</f>
        <v>5985</v>
      </c>
    </row>
    <row r="113" spans="1:6" s="33" customFormat="1" ht="14.25" customHeight="1">
      <c r="A113" s="19">
        <v>4010</v>
      </c>
      <c r="B113" s="346" t="s">
        <v>18</v>
      </c>
      <c r="C113" s="168"/>
      <c r="D113" s="353"/>
      <c r="E113" s="348"/>
      <c r="F113" s="223">
        <v>4800</v>
      </c>
    </row>
    <row r="114" spans="1:6" s="33" customFormat="1" ht="14.25" customHeight="1">
      <c r="A114" s="355" t="s">
        <v>125</v>
      </c>
      <c r="B114" s="347" t="s">
        <v>106</v>
      </c>
      <c r="C114" s="168"/>
      <c r="D114" s="353"/>
      <c r="E114" s="348"/>
      <c r="F114" s="223">
        <v>730</v>
      </c>
    </row>
    <row r="115" spans="1:6" s="33" customFormat="1" ht="14.25" customHeight="1">
      <c r="A115" s="350" t="s">
        <v>126</v>
      </c>
      <c r="B115" s="347" t="s">
        <v>107</v>
      </c>
      <c r="C115" s="168"/>
      <c r="D115" s="353"/>
      <c r="E115" s="348"/>
      <c r="F115" s="223">
        <v>110</v>
      </c>
    </row>
    <row r="116" spans="1:6" s="27" customFormat="1" ht="14.25" customHeight="1">
      <c r="A116" s="19">
        <v>4300</v>
      </c>
      <c r="B116" s="25" t="s">
        <v>53</v>
      </c>
      <c r="C116" s="119"/>
      <c r="D116" s="126"/>
      <c r="E116" s="155">
        <v>3100</v>
      </c>
      <c r="F116" s="29"/>
    </row>
    <row r="117" spans="1:6" s="27" customFormat="1" ht="14.25" customHeight="1">
      <c r="A117" s="19">
        <v>4440</v>
      </c>
      <c r="B117" s="25" t="s">
        <v>77</v>
      </c>
      <c r="C117" s="119"/>
      <c r="D117" s="126"/>
      <c r="E117" s="155"/>
      <c r="F117" s="29">
        <v>345</v>
      </c>
    </row>
    <row r="118" spans="1:6" s="26" customFormat="1" ht="15">
      <c r="A118" s="24" t="s">
        <v>81</v>
      </c>
      <c r="B118" s="31" t="s">
        <v>9</v>
      </c>
      <c r="C118" s="164"/>
      <c r="D118" s="162"/>
      <c r="E118" s="153">
        <f>SUM(E119)</f>
        <v>2774</v>
      </c>
      <c r="F118" s="225"/>
    </row>
    <row r="119" spans="1:6" s="27" customFormat="1" ht="15.75" thickBot="1">
      <c r="A119" s="19">
        <v>4300</v>
      </c>
      <c r="B119" s="25" t="s">
        <v>53</v>
      </c>
      <c r="C119" s="119"/>
      <c r="D119" s="126"/>
      <c r="E119" s="155">
        <v>2774</v>
      </c>
      <c r="F119" s="191"/>
    </row>
    <row r="120" spans="1:6" s="33" customFormat="1" ht="31.5" thickBot="1" thickTop="1">
      <c r="A120" s="22">
        <v>900</v>
      </c>
      <c r="B120" s="23" t="s">
        <v>97</v>
      </c>
      <c r="C120" s="116" t="s">
        <v>100</v>
      </c>
      <c r="D120" s="122"/>
      <c r="E120" s="151">
        <f>E121</f>
        <v>110000</v>
      </c>
      <c r="F120" s="52">
        <f>F121</f>
        <v>110000</v>
      </c>
    </row>
    <row r="121" spans="1:6" s="26" customFormat="1" ht="45.75" thickTop="1">
      <c r="A121" s="24" t="s">
        <v>98</v>
      </c>
      <c r="B121" s="264" t="s">
        <v>109</v>
      </c>
      <c r="C121" s="164"/>
      <c r="D121" s="162"/>
      <c r="E121" s="153">
        <f>E122</f>
        <v>110000</v>
      </c>
      <c r="F121" s="225">
        <f>F123</f>
        <v>110000</v>
      </c>
    </row>
    <row r="122" spans="1:6" s="27" customFormat="1" ht="15">
      <c r="A122" s="208">
        <v>6050</v>
      </c>
      <c r="B122" s="209" t="s">
        <v>24</v>
      </c>
      <c r="C122" s="119" t="s">
        <v>63</v>
      </c>
      <c r="D122" s="126"/>
      <c r="E122" s="155">
        <v>110000</v>
      </c>
      <c r="F122" s="191"/>
    </row>
    <row r="123" spans="1:6" s="27" customFormat="1" ht="15.75" thickBot="1">
      <c r="A123" s="208">
        <v>6050</v>
      </c>
      <c r="B123" s="209" t="s">
        <v>24</v>
      </c>
      <c r="C123" s="165" t="s">
        <v>99</v>
      </c>
      <c r="D123" s="126"/>
      <c r="E123" s="155"/>
      <c r="F123" s="191">
        <v>110000</v>
      </c>
    </row>
    <row r="124" spans="1:6" s="314" customFormat="1" ht="24.75" customHeight="1" thickBot="1" thickTop="1">
      <c r="A124" s="308"/>
      <c r="B124" s="309" t="s">
        <v>12</v>
      </c>
      <c r="C124" s="310"/>
      <c r="D124" s="311">
        <f>D92</f>
        <v>81797</v>
      </c>
      <c r="E124" s="312">
        <f>E120+E107+E92+E40+E34+E20+E16+E82+E100+E11</f>
        <v>1682115</v>
      </c>
      <c r="F124" s="313">
        <f>F120+F107+F92+F40+F34+F20+F16+F82+F100+F11</f>
        <v>1502559</v>
      </c>
    </row>
    <row r="125" spans="1:6" s="319" customFormat="1" ht="20.25" customHeight="1" thickBot="1" thickTop="1">
      <c r="A125" s="315"/>
      <c r="B125" s="316" t="s">
        <v>50</v>
      </c>
      <c r="C125" s="317"/>
      <c r="D125" s="318"/>
      <c r="E125" s="373">
        <f>F124-E124</f>
        <v>-179556</v>
      </c>
      <c r="F125" s="374"/>
    </row>
    <row r="126" spans="1:6" s="33" customFormat="1" ht="15.75" thickTop="1">
      <c r="A126" s="79"/>
      <c r="B126" s="79"/>
      <c r="C126" s="170"/>
      <c r="D126" s="80"/>
      <c r="E126" s="81"/>
      <c r="F126" s="81"/>
    </row>
    <row r="127" spans="1:6" s="33" customFormat="1" ht="15">
      <c r="A127" s="79"/>
      <c r="B127" s="79"/>
      <c r="C127" s="170"/>
      <c r="D127" s="80"/>
      <c r="E127" s="79"/>
      <c r="F127" s="81"/>
    </row>
    <row r="128" spans="1:6" s="33" customFormat="1" ht="15">
      <c r="A128" s="79"/>
      <c r="B128" s="79"/>
      <c r="C128" s="170"/>
      <c r="D128" s="80"/>
      <c r="E128" s="81"/>
      <c r="F128" s="81"/>
    </row>
    <row r="129" spans="1:6" s="27" customFormat="1" ht="15">
      <c r="A129" s="79"/>
      <c r="B129" s="79"/>
      <c r="C129" s="170"/>
      <c r="D129" s="80"/>
      <c r="E129" s="79"/>
      <c r="F129" s="81"/>
    </row>
    <row r="130" spans="1:6" s="27" customFormat="1" ht="15">
      <c r="A130" s="38"/>
      <c r="B130" s="38"/>
      <c r="C130" s="171"/>
      <c r="D130" s="354"/>
      <c r="E130" s="67"/>
      <c r="F130" s="67"/>
    </row>
    <row r="131" spans="1:6" s="27" customFormat="1" ht="15">
      <c r="A131" s="38"/>
      <c r="B131" s="38"/>
      <c r="C131" s="171"/>
      <c r="D131" s="354"/>
      <c r="E131" s="67"/>
      <c r="F131" s="67"/>
    </row>
    <row r="132" spans="1:6" s="82" customFormat="1" ht="15">
      <c r="A132" s="38"/>
      <c r="B132" s="38"/>
      <c r="C132" s="171"/>
      <c r="D132" s="354"/>
      <c r="E132" s="67"/>
      <c r="F132" s="67"/>
    </row>
    <row r="133" spans="1:6" s="83" customFormat="1" ht="15">
      <c r="A133" s="38"/>
      <c r="B133" s="38"/>
      <c r="C133" s="171"/>
      <c r="D133" s="354"/>
      <c r="E133" s="67"/>
      <c r="F133" s="67"/>
    </row>
    <row r="134" spans="1:6" s="79" customFormat="1" ht="15">
      <c r="A134" s="38"/>
      <c r="B134" s="38"/>
      <c r="C134" s="171"/>
      <c r="D134" s="354"/>
      <c r="E134" s="67"/>
      <c r="F134" s="67"/>
    </row>
    <row r="135" spans="1:6" s="79" customFormat="1" ht="15">
      <c r="A135" s="38"/>
      <c r="B135" s="38"/>
      <c r="C135" s="171"/>
      <c r="D135" s="69"/>
      <c r="E135" s="38"/>
      <c r="F135" s="67"/>
    </row>
    <row r="136" spans="1:6" s="79" customFormat="1" ht="15">
      <c r="A136" s="38"/>
      <c r="B136" s="38"/>
      <c r="C136" s="171"/>
      <c r="D136" s="69"/>
      <c r="E136" s="38"/>
      <c r="F136" s="67"/>
    </row>
    <row r="137" spans="1:6" s="79" customFormat="1" ht="15">
      <c r="A137" s="38"/>
      <c r="B137" s="38"/>
      <c r="C137" s="171"/>
      <c r="D137" s="69"/>
      <c r="E137" s="38"/>
      <c r="F137" s="67"/>
    </row>
    <row r="138" spans="1:6" s="79" customFormat="1" ht="15">
      <c r="A138" s="38"/>
      <c r="B138" s="38"/>
      <c r="C138" s="171"/>
      <c r="D138" s="69"/>
      <c r="E138" s="38"/>
      <c r="F138" s="67"/>
    </row>
    <row r="139" spans="1:6" s="79" customFormat="1" ht="15">
      <c r="A139" s="38"/>
      <c r="B139" s="38"/>
      <c r="C139" s="171"/>
      <c r="D139" s="69"/>
      <c r="E139" s="38"/>
      <c r="F139" s="67"/>
    </row>
    <row r="140" spans="1:6" s="79" customFormat="1" ht="15">
      <c r="A140" s="38"/>
      <c r="B140" s="38"/>
      <c r="C140" s="171"/>
      <c r="D140" s="69"/>
      <c r="E140" s="38"/>
      <c r="F140" s="67"/>
    </row>
    <row r="141" ht="15">
      <c r="C141" s="171"/>
    </row>
    <row r="142" ht="15">
      <c r="C142" s="171"/>
    </row>
    <row r="143" ht="15">
      <c r="C143" s="171"/>
    </row>
    <row r="144" ht="15">
      <c r="C144" s="171"/>
    </row>
    <row r="145" ht="15">
      <c r="C145" s="171"/>
    </row>
    <row r="146" ht="15">
      <c r="C146" s="171"/>
    </row>
    <row r="147" ht="15">
      <c r="C147" s="171"/>
    </row>
    <row r="148" ht="15">
      <c r="C148" s="171"/>
    </row>
    <row r="149" ht="15">
      <c r="C149" s="171"/>
    </row>
    <row r="150" ht="15">
      <c r="C150" s="171"/>
    </row>
    <row r="151" ht="15">
      <c r="C151" s="171"/>
    </row>
    <row r="152" ht="15">
      <c r="C152" s="171"/>
    </row>
    <row r="153" ht="15">
      <c r="C153" s="171"/>
    </row>
    <row r="154" ht="15">
      <c r="C154" s="171"/>
    </row>
    <row r="155" ht="15">
      <c r="C155" s="171"/>
    </row>
    <row r="156" ht="15">
      <c r="C156" s="171"/>
    </row>
    <row r="157" ht="15">
      <c r="C157" s="171"/>
    </row>
    <row r="158" ht="15">
      <c r="C158" s="171"/>
    </row>
    <row r="159" ht="15">
      <c r="C159" s="171"/>
    </row>
    <row r="160" ht="15">
      <c r="C160" s="171"/>
    </row>
  </sheetData>
  <mergeCells count="1">
    <mergeCell ref="E125:F125"/>
  </mergeCells>
  <printOptions horizontalCentered="1"/>
  <pageMargins left="0" right="0" top="0.7874015748031497" bottom="0.4330708661417323" header="0.5118110236220472" footer="0.2755905511811024"/>
  <pageSetup firstPageNumber="5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D2" sqref="D2"/>
    </sheetView>
  </sheetViews>
  <sheetFormatPr defaultColWidth="9.00390625" defaultRowHeight="12.75"/>
  <cols>
    <col min="1" max="1" width="7.875" style="38" customWidth="1"/>
    <col min="2" max="2" width="40.875" style="38" customWidth="1"/>
    <col min="3" max="3" width="7.00390625" style="38" customWidth="1"/>
    <col min="4" max="4" width="15.25390625" style="38" customWidth="1"/>
    <col min="5" max="5" width="14.75390625" style="38" customWidth="1"/>
    <col min="6" max="16384" width="10.00390625" style="38" customWidth="1"/>
  </cols>
  <sheetData>
    <row r="1" spans="2:4" ht="13.5" customHeight="1">
      <c r="B1" s="39"/>
      <c r="C1" s="27"/>
      <c r="D1" s="2" t="s">
        <v>58</v>
      </c>
    </row>
    <row r="2" spans="1:4" ht="13.5" customHeight="1">
      <c r="A2" s="40"/>
      <c r="B2" s="41"/>
      <c r="C2" s="42"/>
      <c r="D2" s="3" t="s">
        <v>129</v>
      </c>
    </row>
    <row r="3" spans="1:4" ht="13.5" customHeight="1">
      <c r="A3" s="40"/>
      <c r="B3" s="41"/>
      <c r="C3" s="42"/>
      <c r="D3" s="143" t="s">
        <v>13</v>
      </c>
    </row>
    <row r="4" spans="1:4" ht="13.5" customHeight="1">
      <c r="A4" s="40"/>
      <c r="B4" s="41"/>
      <c r="C4" s="42"/>
      <c r="D4" s="143" t="s">
        <v>123</v>
      </c>
    </row>
    <row r="5" spans="1:5" s="27" customFormat="1" ht="36" customHeight="1">
      <c r="A5" s="109" t="s">
        <v>17</v>
      </c>
      <c r="B5" s="44"/>
      <c r="C5" s="45"/>
      <c r="D5" s="45"/>
      <c r="E5" s="45"/>
    </row>
    <row r="6" spans="1:5" s="27" customFormat="1" ht="13.5" customHeight="1" thickBot="1">
      <c r="A6" s="43"/>
      <c r="B6" s="44"/>
      <c r="C6" s="45"/>
      <c r="D6" s="45"/>
      <c r="E6" s="173" t="s">
        <v>0</v>
      </c>
    </row>
    <row r="7" spans="1:5" s="47" customFormat="1" ht="27" customHeight="1">
      <c r="A7" s="141" t="s">
        <v>1</v>
      </c>
      <c r="B7" s="375" t="s">
        <v>2</v>
      </c>
      <c r="C7" s="132" t="s">
        <v>3</v>
      </c>
      <c r="D7" s="137" t="s">
        <v>4</v>
      </c>
      <c r="E7" s="46"/>
    </row>
    <row r="8" spans="1:5" s="47" customFormat="1" ht="12.75" customHeight="1">
      <c r="A8" s="142" t="s">
        <v>5</v>
      </c>
      <c r="B8" s="376"/>
      <c r="C8" s="140" t="s">
        <v>6</v>
      </c>
      <c r="D8" s="138" t="s">
        <v>8</v>
      </c>
      <c r="E8" s="139" t="s">
        <v>7</v>
      </c>
    </row>
    <row r="9" spans="1:5" s="101" customFormat="1" ht="12" thickBot="1">
      <c r="A9" s="102">
        <v>1</v>
      </c>
      <c r="B9" s="103">
        <v>2</v>
      </c>
      <c r="C9" s="100">
        <v>3</v>
      </c>
      <c r="D9" s="100">
        <v>4</v>
      </c>
      <c r="E9" s="104">
        <v>5</v>
      </c>
    </row>
    <row r="10" spans="1:5" s="33" customFormat="1" ht="22.5" customHeight="1" thickBot="1" thickTop="1">
      <c r="A10" s="48">
        <v>801</v>
      </c>
      <c r="B10" s="49" t="s">
        <v>23</v>
      </c>
      <c r="C10" s="116" t="s">
        <v>20</v>
      </c>
      <c r="D10" s="51">
        <f>D11+D16+D18+D20+D26+D28+D35+D37+D42+D44</f>
        <v>101496</v>
      </c>
      <c r="E10" s="52">
        <f>E11+E16+E18+E20+E26+E28+E35+E37+E42+E44</f>
        <v>283956</v>
      </c>
    </row>
    <row r="11" spans="1:5" s="33" customFormat="1" ht="18" customHeight="1" thickTop="1">
      <c r="A11" s="53">
        <v>80102</v>
      </c>
      <c r="B11" s="54" t="s">
        <v>33</v>
      </c>
      <c r="C11" s="118"/>
      <c r="D11" s="56"/>
      <c r="E11" s="57">
        <f>SUM(E12:E15)</f>
        <v>33083</v>
      </c>
    </row>
    <row r="12" spans="1:5" s="33" customFormat="1" ht="15.75" customHeight="1">
      <c r="A12" s="19">
        <v>4010</v>
      </c>
      <c r="B12" s="346" t="s">
        <v>18</v>
      </c>
      <c r="C12" s="168"/>
      <c r="D12" s="349"/>
      <c r="E12" s="213">
        <v>23600</v>
      </c>
    </row>
    <row r="13" spans="1:5" s="33" customFormat="1" ht="15.75" customHeight="1">
      <c r="A13" s="355" t="s">
        <v>125</v>
      </c>
      <c r="B13" s="347" t="s">
        <v>106</v>
      </c>
      <c r="C13" s="168"/>
      <c r="D13" s="349"/>
      <c r="E13" s="213">
        <v>3600</v>
      </c>
    </row>
    <row r="14" spans="1:5" s="33" customFormat="1" ht="15.75" customHeight="1">
      <c r="A14" s="350" t="s">
        <v>126</v>
      </c>
      <c r="B14" s="347" t="s">
        <v>107</v>
      </c>
      <c r="C14" s="168"/>
      <c r="D14" s="349"/>
      <c r="E14" s="213">
        <v>560</v>
      </c>
    </row>
    <row r="15" spans="1:5" s="58" customFormat="1" ht="15.75" customHeight="1">
      <c r="A15" s="30">
        <v>4440</v>
      </c>
      <c r="B15" s="25" t="s">
        <v>77</v>
      </c>
      <c r="C15" s="168"/>
      <c r="D15" s="21"/>
      <c r="E15" s="20">
        <v>5323</v>
      </c>
    </row>
    <row r="16" spans="1:5" s="58" customFormat="1" ht="18" customHeight="1">
      <c r="A16" s="34">
        <v>80105</v>
      </c>
      <c r="B16" s="35" t="s">
        <v>82</v>
      </c>
      <c r="C16" s="167"/>
      <c r="D16" s="36"/>
      <c r="E16" s="37">
        <f>SUM(E17)</f>
        <v>1323</v>
      </c>
    </row>
    <row r="17" spans="1:5" s="26" customFormat="1" ht="14.25" customHeight="1">
      <c r="A17" s="30">
        <v>4440</v>
      </c>
      <c r="B17" s="25" t="s">
        <v>77</v>
      </c>
      <c r="C17" s="119"/>
      <c r="D17" s="21"/>
      <c r="E17" s="20">
        <v>1323</v>
      </c>
    </row>
    <row r="18" spans="1:5" s="58" customFormat="1" ht="18" customHeight="1">
      <c r="A18" s="34">
        <v>80111</v>
      </c>
      <c r="B18" s="35" t="s">
        <v>34</v>
      </c>
      <c r="C18" s="167"/>
      <c r="D18" s="36"/>
      <c r="E18" s="37">
        <f>SUM(E19)</f>
        <v>11801</v>
      </c>
    </row>
    <row r="19" spans="1:5" s="26" customFormat="1" ht="14.25" customHeight="1">
      <c r="A19" s="19">
        <v>4440</v>
      </c>
      <c r="B19" s="25" t="s">
        <v>77</v>
      </c>
      <c r="C19" s="119"/>
      <c r="D19" s="21"/>
      <c r="E19" s="20">
        <v>11801</v>
      </c>
    </row>
    <row r="20" spans="1:5" s="26" customFormat="1" ht="18" customHeight="1">
      <c r="A20" s="34">
        <v>80120</v>
      </c>
      <c r="B20" s="35" t="s">
        <v>83</v>
      </c>
      <c r="C20" s="167"/>
      <c r="D20" s="36">
        <f>SUM(D24:D25)</f>
        <v>2000</v>
      </c>
      <c r="E20" s="37">
        <f>SUM(E21:E25)</f>
        <v>73913</v>
      </c>
    </row>
    <row r="21" spans="1:5" s="33" customFormat="1" ht="16.5" customHeight="1">
      <c r="A21" s="19">
        <v>4010</v>
      </c>
      <c r="B21" s="346" t="s">
        <v>18</v>
      </c>
      <c r="C21" s="168"/>
      <c r="D21" s="349"/>
      <c r="E21" s="213">
        <v>45700</v>
      </c>
    </row>
    <row r="22" spans="1:5" s="33" customFormat="1" ht="16.5" customHeight="1">
      <c r="A22" s="355" t="s">
        <v>125</v>
      </c>
      <c r="B22" s="347" t="s">
        <v>106</v>
      </c>
      <c r="C22" s="168"/>
      <c r="D22" s="349"/>
      <c r="E22" s="213">
        <v>6970</v>
      </c>
    </row>
    <row r="23" spans="1:5" s="33" customFormat="1" ht="16.5" customHeight="1">
      <c r="A23" s="350" t="s">
        <v>126</v>
      </c>
      <c r="B23" s="347" t="s">
        <v>107</v>
      </c>
      <c r="C23" s="168"/>
      <c r="D23" s="349"/>
      <c r="E23" s="213">
        <v>1110</v>
      </c>
    </row>
    <row r="24" spans="1:5" s="26" customFormat="1" ht="45">
      <c r="A24" s="19">
        <v>4370</v>
      </c>
      <c r="B24" s="25" t="s">
        <v>80</v>
      </c>
      <c r="C24" s="119"/>
      <c r="D24" s="21">
        <v>2000</v>
      </c>
      <c r="E24" s="20"/>
    </row>
    <row r="25" spans="1:5" s="26" customFormat="1" ht="14.25" customHeight="1">
      <c r="A25" s="19">
        <v>4440</v>
      </c>
      <c r="B25" s="25" t="s">
        <v>77</v>
      </c>
      <c r="C25" s="119"/>
      <c r="D25" s="21"/>
      <c r="E25" s="20">
        <v>20133</v>
      </c>
    </row>
    <row r="26" spans="1:5" s="26" customFormat="1" ht="18" customHeight="1">
      <c r="A26" s="34">
        <v>80123</v>
      </c>
      <c r="B26" s="35" t="s">
        <v>84</v>
      </c>
      <c r="C26" s="167"/>
      <c r="D26" s="36"/>
      <c r="E26" s="37">
        <f>SUM(E27)</f>
        <v>8215</v>
      </c>
    </row>
    <row r="27" spans="1:5" s="26" customFormat="1" ht="14.25" customHeight="1">
      <c r="A27" s="19">
        <v>4440</v>
      </c>
      <c r="B27" s="25" t="s">
        <v>77</v>
      </c>
      <c r="C27" s="119"/>
      <c r="D27" s="21"/>
      <c r="E27" s="20">
        <v>8215</v>
      </c>
    </row>
    <row r="28" spans="1:5" s="26" customFormat="1" ht="18" customHeight="1">
      <c r="A28" s="34">
        <v>80130</v>
      </c>
      <c r="B28" s="35" t="s">
        <v>85</v>
      </c>
      <c r="C28" s="167"/>
      <c r="D28" s="36">
        <f>SUM(D31:D34)</f>
        <v>20568</v>
      </c>
      <c r="E28" s="37">
        <f>SUM(E29:E34)</f>
        <v>120226</v>
      </c>
    </row>
    <row r="29" spans="1:5" s="26" customFormat="1" ht="15" customHeight="1">
      <c r="A29" s="19">
        <v>4010</v>
      </c>
      <c r="B29" s="346" t="s">
        <v>18</v>
      </c>
      <c r="C29" s="168"/>
      <c r="D29" s="349"/>
      <c r="E29" s="213">
        <v>71100</v>
      </c>
    </row>
    <row r="30" spans="1:5" s="26" customFormat="1" ht="15" customHeight="1">
      <c r="A30" s="355" t="s">
        <v>125</v>
      </c>
      <c r="B30" s="347" t="s">
        <v>106</v>
      </c>
      <c r="C30" s="168"/>
      <c r="D30" s="349"/>
      <c r="E30" s="213">
        <v>10820</v>
      </c>
    </row>
    <row r="31" spans="1:5" s="26" customFormat="1" ht="15" customHeight="1">
      <c r="A31" s="19">
        <v>4120</v>
      </c>
      <c r="B31" s="25" t="s">
        <v>88</v>
      </c>
      <c r="C31" s="119"/>
      <c r="D31" s="21">
        <v>13968</v>
      </c>
      <c r="E31" s="20">
        <v>1710</v>
      </c>
    </row>
    <row r="32" spans="1:5" s="26" customFormat="1" ht="14.25" customHeight="1">
      <c r="A32" s="19">
        <v>4130</v>
      </c>
      <c r="B32" s="238" t="s">
        <v>38</v>
      </c>
      <c r="C32" s="119"/>
      <c r="D32" s="21">
        <v>600</v>
      </c>
      <c r="E32" s="20"/>
    </row>
    <row r="33" spans="1:5" s="26" customFormat="1" ht="14.25" customHeight="1">
      <c r="A33" s="19">
        <v>4140</v>
      </c>
      <c r="B33" s="238" t="s">
        <v>78</v>
      </c>
      <c r="C33" s="119"/>
      <c r="D33" s="21">
        <v>6000</v>
      </c>
      <c r="E33" s="20"/>
    </row>
    <row r="34" spans="1:5" s="26" customFormat="1" ht="14.25" customHeight="1">
      <c r="A34" s="19">
        <v>4440</v>
      </c>
      <c r="B34" s="25" t="s">
        <v>77</v>
      </c>
      <c r="C34" s="119"/>
      <c r="D34" s="21"/>
      <c r="E34" s="20">
        <v>36596</v>
      </c>
    </row>
    <row r="35" spans="1:5" s="26" customFormat="1" ht="18" customHeight="1">
      <c r="A35" s="34">
        <v>80134</v>
      </c>
      <c r="B35" s="35" t="s">
        <v>86</v>
      </c>
      <c r="C35" s="167"/>
      <c r="D35" s="36"/>
      <c r="E35" s="37">
        <f>SUM(E36)</f>
        <v>854</v>
      </c>
    </row>
    <row r="36" spans="1:5" s="27" customFormat="1" ht="15" customHeight="1">
      <c r="A36" s="19">
        <v>4440</v>
      </c>
      <c r="B36" s="25" t="s">
        <v>77</v>
      </c>
      <c r="C36" s="168"/>
      <c r="D36" s="21"/>
      <c r="E36" s="20">
        <v>854</v>
      </c>
    </row>
    <row r="37" spans="1:5" s="27" customFormat="1" ht="35.25" customHeight="1">
      <c r="A37" s="34">
        <v>80140</v>
      </c>
      <c r="B37" s="35" t="s">
        <v>87</v>
      </c>
      <c r="C37" s="167"/>
      <c r="D37" s="36">
        <f>SUM(D40:D41)</f>
        <v>2861</v>
      </c>
      <c r="E37" s="37">
        <f>SUM(E38:E41)</f>
        <v>19340</v>
      </c>
    </row>
    <row r="38" spans="1:5" s="27" customFormat="1" ht="15.75" customHeight="1">
      <c r="A38" s="19">
        <v>4010</v>
      </c>
      <c r="B38" s="346" t="s">
        <v>18</v>
      </c>
      <c r="C38" s="168"/>
      <c r="D38" s="349"/>
      <c r="E38" s="213">
        <v>14700</v>
      </c>
    </row>
    <row r="39" spans="1:5" s="27" customFormat="1" ht="15.75" customHeight="1">
      <c r="A39" s="355" t="s">
        <v>125</v>
      </c>
      <c r="B39" s="347" t="s">
        <v>106</v>
      </c>
      <c r="C39" s="168"/>
      <c r="D39" s="349"/>
      <c r="E39" s="213">
        <v>2230</v>
      </c>
    </row>
    <row r="40" spans="1:5" s="26" customFormat="1" ht="13.5" customHeight="1">
      <c r="A40" s="19">
        <v>4120</v>
      </c>
      <c r="B40" s="25" t="s">
        <v>88</v>
      </c>
      <c r="C40" s="119"/>
      <c r="D40" s="21">
        <v>2861</v>
      </c>
      <c r="E40" s="20">
        <v>360</v>
      </c>
    </row>
    <row r="41" spans="1:5" s="26" customFormat="1" ht="15">
      <c r="A41" s="30">
        <v>4440</v>
      </c>
      <c r="B41" s="278" t="s">
        <v>77</v>
      </c>
      <c r="C41" s="169"/>
      <c r="D41" s="351"/>
      <c r="E41" s="352">
        <v>2050</v>
      </c>
    </row>
    <row r="42" spans="1:5" s="26" customFormat="1" ht="18" customHeight="1">
      <c r="A42" s="34">
        <v>80146</v>
      </c>
      <c r="B42" s="35" t="s">
        <v>32</v>
      </c>
      <c r="C42" s="167"/>
      <c r="D42" s="36"/>
      <c r="E42" s="37">
        <f>SUM(E43)</f>
        <v>161</v>
      </c>
    </row>
    <row r="43" spans="1:5" s="26" customFormat="1" ht="15">
      <c r="A43" s="19">
        <v>4440</v>
      </c>
      <c r="B43" s="25" t="s">
        <v>77</v>
      </c>
      <c r="C43" s="119"/>
      <c r="D43" s="21"/>
      <c r="E43" s="20">
        <v>161</v>
      </c>
    </row>
    <row r="44" spans="1:5" s="26" customFormat="1" ht="16.5" customHeight="1">
      <c r="A44" s="34">
        <v>80195</v>
      </c>
      <c r="B44" s="35" t="s">
        <v>9</v>
      </c>
      <c r="C44" s="167"/>
      <c r="D44" s="36">
        <f>SUM(D45:D48)</f>
        <v>76067</v>
      </c>
      <c r="E44" s="37">
        <f>SUM(E45:E48)</f>
        <v>15040</v>
      </c>
    </row>
    <row r="45" spans="1:5" s="26" customFormat="1" ht="15">
      <c r="A45" s="19">
        <v>4300</v>
      </c>
      <c r="B45" s="25" t="s">
        <v>11</v>
      </c>
      <c r="C45" s="119"/>
      <c r="D45" s="21"/>
      <c r="E45" s="20">
        <v>1500</v>
      </c>
    </row>
    <row r="46" spans="1:5" s="26" customFormat="1" ht="15">
      <c r="A46" s="19">
        <v>4300</v>
      </c>
      <c r="B46" s="25" t="s">
        <v>53</v>
      </c>
      <c r="C46" s="119"/>
      <c r="D46" s="21">
        <v>76067</v>
      </c>
      <c r="E46" s="20"/>
    </row>
    <row r="47" spans="1:5" s="26" customFormat="1" ht="15">
      <c r="A47" s="19">
        <v>4410</v>
      </c>
      <c r="B47" s="25" t="s">
        <v>45</v>
      </c>
      <c r="C47" s="119"/>
      <c r="D47" s="21"/>
      <c r="E47" s="20">
        <v>500</v>
      </c>
    </row>
    <row r="48" spans="1:5" s="26" customFormat="1" ht="15.75" thickBot="1">
      <c r="A48" s="19">
        <v>4440</v>
      </c>
      <c r="B48" s="25" t="s">
        <v>77</v>
      </c>
      <c r="C48" s="119"/>
      <c r="D48" s="21"/>
      <c r="E48" s="20">
        <v>13040</v>
      </c>
    </row>
    <row r="49" spans="1:5" s="26" customFormat="1" ht="16.5" thickBot="1" thickTop="1">
      <c r="A49" s="48">
        <v>852</v>
      </c>
      <c r="B49" s="76" t="s">
        <v>41</v>
      </c>
      <c r="C49" s="206" t="s">
        <v>37</v>
      </c>
      <c r="D49" s="301"/>
      <c r="E49" s="187">
        <f>E50+E59</f>
        <v>13100</v>
      </c>
    </row>
    <row r="50" spans="1:5" s="26" customFormat="1" ht="15.75" thickTop="1">
      <c r="A50" s="34">
        <v>85201</v>
      </c>
      <c r="B50" s="300" t="s">
        <v>117</v>
      </c>
      <c r="C50" s="302"/>
      <c r="D50" s="303"/>
      <c r="E50" s="189">
        <f>SUM(E52:E58)</f>
        <v>4100</v>
      </c>
    </row>
    <row r="51" spans="1:5" s="26" customFormat="1" ht="14.25" customHeight="1">
      <c r="A51" s="108"/>
      <c r="B51" s="304" t="s">
        <v>118</v>
      </c>
      <c r="C51" s="119"/>
      <c r="D51" s="21"/>
      <c r="E51" s="20"/>
    </row>
    <row r="52" spans="1:5" s="26" customFormat="1" ht="15">
      <c r="A52" s="208">
        <v>4010</v>
      </c>
      <c r="B52" s="290" t="s">
        <v>18</v>
      </c>
      <c r="C52" s="119"/>
      <c r="D52" s="21"/>
      <c r="E52" s="20">
        <v>1700</v>
      </c>
    </row>
    <row r="53" spans="1:5" s="26" customFormat="1" ht="15">
      <c r="A53" s="208">
        <v>4110</v>
      </c>
      <c r="B53" s="290" t="s">
        <v>106</v>
      </c>
      <c r="C53" s="119"/>
      <c r="D53" s="21"/>
      <c r="E53" s="20">
        <v>260</v>
      </c>
    </row>
    <row r="54" spans="1:5" s="26" customFormat="1" ht="15">
      <c r="A54" s="208">
        <v>4120</v>
      </c>
      <c r="B54" s="290" t="s">
        <v>88</v>
      </c>
      <c r="C54" s="119"/>
      <c r="D54" s="21"/>
      <c r="E54" s="20">
        <v>40</v>
      </c>
    </row>
    <row r="55" spans="1:5" s="26" customFormat="1" ht="14.25" customHeight="1">
      <c r="A55" s="108"/>
      <c r="B55" s="305" t="s">
        <v>119</v>
      </c>
      <c r="C55" s="119"/>
      <c r="D55" s="21"/>
      <c r="E55" s="20"/>
    </row>
    <row r="56" spans="1:5" s="26" customFormat="1" ht="15">
      <c r="A56" s="208">
        <v>4010</v>
      </c>
      <c r="B56" s="290" t="s">
        <v>18</v>
      </c>
      <c r="C56" s="119"/>
      <c r="D56" s="21"/>
      <c r="E56" s="20">
        <v>1800</v>
      </c>
    </row>
    <row r="57" spans="1:5" s="26" customFormat="1" ht="15">
      <c r="A57" s="208">
        <v>4110</v>
      </c>
      <c r="B57" s="290" t="s">
        <v>106</v>
      </c>
      <c r="C57" s="119"/>
      <c r="D57" s="21"/>
      <c r="E57" s="20">
        <v>260</v>
      </c>
    </row>
    <row r="58" spans="1:5" s="26" customFormat="1" ht="15">
      <c r="A58" s="208">
        <v>4120</v>
      </c>
      <c r="B58" s="290" t="s">
        <v>88</v>
      </c>
      <c r="C58" s="119"/>
      <c r="D58" s="21"/>
      <c r="E58" s="20">
        <v>40</v>
      </c>
    </row>
    <row r="59" spans="1:5" s="26" customFormat="1" ht="15">
      <c r="A59" s="34">
        <v>85226</v>
      </c>
      <c r="B59" s="35" t="s">
        <v>120</v>
      </c>
      <c r="C59" s="306"/>
      <c r="D59" s="259"/>
      <c r="E59" s="307">
        <f>SUM(E60:E62)</f>
        <v>9000</v>
      </c>
    </row>
    <row r="60" spans="1:5" s="26" customFormat="1" ht="15">
      <c r="A60" s="208">
        <v>4010</v>
      </c>
      <c r="B60" s="290" t="s">
        <v>18</v>
      </c>
      <c r="C60" s="119"/>
      <c r="D60" s="21"/>
      <c r="E60" s="20">
        <v>7500</v>
      </c>
    </row>
    <row r="61" spans="1:5" s="26" customFormat="1" ht="15">
      <c r="A61" s="208">
        <v>4110</v>
      </c>
      <c r="B61" s="290" t="s">
        <v>106</v>
      </c>
      <c r="C61" s="119"/>
      <c r="D61" s="21"/>
      <c r="E61" s="20">
        <v>1300</v>
      </c>
    </row>
    <row r="62" spans="1:5" s="26" customFormat="1" ht="15.75" thickBot="1">
      <c r="A62" s="208">
        <v>4120</v>
      </c>
      <c r="B62" s="290" t="s">
        <v>88</v>
      </c>
      <c r="C62" s="119"/>
      <c r="D62" s="21"/>
      <c r="E62" s="20">
        <v>200</v>
      </c>
    </row>
    <row r="63" spans="1:5" s="58" customFormat="1" ht="22.5" customHeight="1" thickBot="1" thickTop="1">
      <c r="A63" s="48">
        <v>854</v>
      </c>
      <c r="B63" s="60" t="s">
        <v>19</v>
      </c>
      <c r="C63" s="116" t="s">
        <v>20</v>
      </c>
      <c r="D63" s="51">
        <f>D64+D66+D71+D76+D82+D89</f>
        <v>11396</v>
      </c>
      <c r="E63" s="61">
        <f>E64+E66+E71+E76+E82+E89</f>
        <v>77189</v>
      </c>
    </row>
    <row r="64" spans="1:5" s="58" customFormat="1" ht="16.5" customHeight="1" thickTop="1">
      <c r="A64" s="62">
        <v>85401</v>
      </c>
      <c r="B64" s="85" t="s">
        <v>110</v>
      </c>
      <c r="C64" s="172"/>
      <c r="D64" s="63"/>
      <c r="E64" s="64">
        <f>SUM(E65)</f>
        <v>462</v>
      </c>
    </row>
    <row r="65" spans="1:5" s="26" customFormat="1" ht="13.5" customHeight="1">
      <c r="A65" s="65">
        <v>4440</v>
      </c>
      <c r="B65" s="255" t="s">
        <v>77</v>
      </c>
      <c r="C65" s="166"/>
      <c r="D65" s="259"/>
      <c r="E65" s="260">
        <v>462</v>
      </c>
    </row>
    <row r="66" spans="1:5" s="26" customFormat="1" ht="18" customHeight="1">
      <c r="A66" s="34">
        <v>85403</v>
      </c>
      <c r="B66" s="35" t="s">
        <v>90</v>
      </c>
      <c r="C66" s="167"/>
      <c r="D66" s="36"/>
      <c r="E66" s="37">
        <f>SUM(E67:E70)</f>
        <v>13341</v>
      </c>
    </row>
    <row r="67" spans="1:5" s="26" customFormat="1" ht="18" customHeight="1">
      <c r="A67" s="208">
        <v>4010</v>
      </c>
      <c r="B67" s="290" t="s">
        <v>18</v>
      </c>
      <c r="C67" s="168"/>
      <c r="D67" s="349"/>
      <c r="E67" s="213">
        <v>10300</v>
      </c>
    </row>
    <row r="68" spans="1:5" s="26" customFormat="1" ht="18" customHeight="1">
      <c r="A68" s="208">
        <v>4110</v>
      </c>
      <c r="B68" s="290" t="s">
        <v>106</v>
      </c>
      <c r="C68" s="168"/>
      <c r="D68" s="349"/>
      <c r="E68" s="213">
        <v>1570</v>
      </c>
    </row>
    <row r="69" spans="1:5" s="26" customFormat="1" ht="18" customHeight="1">
      <c r="A69" s="208">
        <v>4120</v>
      </c>
      <c r="B69" s="290" t="s">
        <v>88</v>
      </c>
      <c r="C69" s="168"/>
      <c r="D69" s="349"/>
      <c r="E69" s="213">
        <v>250</v>
      </c>
    </row>
    <row r="70" spans="1:5" s="26" customFormat="1" ht="13.5" customHeight="1">
      <c r="A70" s="19">
        <v>4440</v>
      </c>
      <c r="B70" s="25" t="s">
        <v>77</v>
      </c>
      <c r="C70" s="119"/>
      <c r="D70" s="21"/>
      <c r="E70" s="20">
        <v>1221</v>
      </c>
    </row>
    <row r="71" spans="1:5" s="26" customFormat="1" ht="30">
      <c r="A71" s="34">
        <v>85406</v>
      </c>
      <c r="B71" s="256" t="s">
        <v>91</v>
      </c>
      <c r="C71" s="167"/>
      <c r="D71" s="36">
        <f>SUM(D74:D75)</f>
        <v>2672</v>
      </c>
      <c r="E71" s="37">
        <f>SUM(E72:E75)</f>
        <v>8892</v>
      </c>
    </row>
    <row r="72" spans="1:5" s="26" customFormat="1" ht="15">
      <c r="A72" s="208">
        <v>4010</v>
      </c>
      <c r="B72" s="290" t="s">
        <v>18</v>
      </c>
      <c r="C72" s="168"/>
      <c r="D72" s="349"/>
      <c r="E72" s="213">
        <v>5300</v>
      </c>
    </row>
    <row r="73" spans="1:5" s="26" customFormat="1" ht="15">
      <c r="A73" s="208">
        <v>4110</v>
      </c>
      <c r="B73" s="290" t="s">
        <v>106</v>
      </c>
      <c r="C73" s="168"/>
      <c r="D73" s="349"/>
      <c r="E73" s="213">
        <v>800</v>
      </c>
    </row>
    <row r="74" spans="1:5" s="26" customFormat="1" ht="13.5" customHeight="1">
      <c r="A74" s="19">
        <v>4120</v>
      </c>
      <c r="B74" s="25" t="s">
        <v>88</v>
      </c>
      <c r="C74" s="119"/>
      <c r="D74" s="21">
        <v>2672</v>
      </c>
      <c r="E74" s="213">
        <v>120</v>
      </c>
    </row>
    <row r="75" spans="1:5" s="26" customFormat="1" ht="15">
      <c r="A75" s="19">
        <v>4440</v>
      </c>
      <c r="B75" s="25" t="s">
        <v>77</v>
      </c>
      <c r="C75" s="119"/>
      <c r="D75" s="21"/>
      <c r="E75" s="20">
        <v>2672</v>
      </c>
    </row>
    <row r="76" spans="1:5" s="27" customFormat="1" ht="30">
      <c r="A76" s="34">
        <v>85407</v>
      </c>
      <c r="B76" s="35" t="s">
        <v>35</v>
      </c>
      <c r="C76" s="167"/>
      <c r="D76" s="36">
        <f>SUM(D80:D81)</f>
        <v>1305</v>
      </c>
      <c r="E76" s="37">
        <f>SUM(E77:E81)</f>
        <v>16702</v>
      </c>
    </row>
    <row r="77" spans="1:5" s="27" customFormat="1" ht="15">
      <c r="A77" s="208">
        <v>4010</v>
      </c>
      <c r="B77" s="290" t="s">
        <v>18</v>
      </c>
      <c r="C77" s="168"/>
      <c r="D77" s="349"/>
      <c r="E77" s="213">
        <v>10900</v>
      </c>
    </row>
    <row r="78" spans="1:5" s="27" customFormat="1" ht="15">
      <c r="A78" s="208">
        <v>4110</v>
      </c>
      <c r="B78" s="290" t="s">
        <v>106</v>
      </c>
      <c r="C78" s="168"/>
      <c r="D78" s="349"/>
      <c r="E78" s="213">
        <v>1650</v>
      </c>
    </row>
    <row r="79" spans="1:5" s="27" customFormat="1" ht="15">
      <c r="A79" s="19">
        <v>4120</v>
      </c>
      <c r="B79" s="25" t="s">
        <v>88</v>
      </c>
      <c r="C79" s="168"/>
      <c r="D79" s="349"/>
      <c r="E79" s="213">
        <v>260</v>
      </c>
    </row>
    <row r="80" spans="1:5" s="26" customFormat="1" ht="15">
      <c r="A80" s="19">
        <v>4140</v>
      </c>
      <c r="B80" s="238" t="s">
        <v>78</v>
      </c>
      <c r="C80" s="119"/>
      <c r="D80" s="21">
        <v>1305</v>
      </c>
      <c r="E80" s="20"/>
    </row>
    <row r="81" spans="1:5" s="26" customFormat="1" ht="16.5" customHeight="1">
      <c r="A81" s="30">
        <v>4440</v>
      </c>
      <c r="B81" s="278" t="s">
        <v>77</v>
      </c>
      <c r="C81" s="169"/>
      <c r="D81" s="351"/>
      <c r="E81" s="352">
        <v>3892</v>
      </c>
    </row>
    <row r="82" spans="1:5" s="26" customFormat="1" ht="18" customHeight="1">
      <c r="A82" s="34">
        <v>85410</v>
      </c>
      <c r="B82" s="35" t="s">
        <v>36</v>
      </c>
      <c r="C82" s="164"/>
      <c r="D82" s="36">
        <f>SUM(D85:D88)</f>
        <v>1518</v>
      </c>
      <c r="E82" s="37">
        <f>SUM(E83:E88)</f>
        <v>33040</v>
      </c>
    </row>
    <row r="83" spans="1:5" s="26" customFormat="1" ht="18" customHeight="1">
      <c r="A83" s="208">
        <v>4010</v>
      </c>
      <c r="B83" s="290" t="s">
        <v>18</v>
      </c>
      <c r="C83" s="168"/>
      <c r="D83" s="349"/>
      <c r="E83" s="213">
        <v>26100</v>
      </c>
    </row>
    <row r="84" spans="1:5" s="26" customFormat="1" ht="18" customHeight="1">
      <c r="A84" s="208">
        <v>4110</v>
      </c>
      <c r="B84" s="290" t="s">
        <v>106</v>
      </c>
      <c r="C84" s="168"/>
      <c r="D84" s="349"/>
      <c r="E84" s="213">
        <v>3960</v>
      </c>
    </row>
    <row r="85" spans="1:5" s="26" customFormat="1" ht="15" customHeight="1">
      <c r="A85" s="19">
        <v>4120</v>
      </c>
      <c r="B85" s="25" t="s">
        <v>88</v>
      </c>
      <c r="C85" s="119"/>
      <c r="D85" s="21">
        <v>800</v>
      </c>
      <c r="E85" s="20">
        <v>640</v>
      </c>
    </row>
    <row r="86" spans="1:5" s="26" customFormat="1" ht="15" customHeight="1">
      <c r="A86" s="19">
        <v>4300</v>
      </c>
      <c r="B86" s="25" t="s">
        <v>11</v>
      </c>
      <c r="C86" s="119"/>
      <c r="D86" s="21">
        <v>718</v>
      </c>
      <c r="E86" s="20"/>
    </row>
    <row r="87" spans="1:5" s="26" customFormat="1" ht="45">
      <c r="A87" s="19">
        <v>4360</v>
      </c>
      <c r="B87" s="25" t="s">
        <v>89</v>
      </c>
      <c r="C87" s="119"/>
      <c r="D87" s="21"/>
      <c r="E87" s="20">
        <v>700</v>
      </c>
    </row>
    <row r="88" spans="1:5" s="26" customFormat="1" ht="14.25" customHeight="1">
      <c r="A88" s="19">
        <v>4440</v>
      </c>
      <c r="B88" s="25" t="s">
        <v>77</v>
      </c>
      <c r="C88" s="119"/>
      <c r="D88" s="21"/>
      <c r="E88" s="20">
        <v>1640</v>
      </c>
    </row>
    <row r="89" spans="1:5" s="26" customFormat="1" ht="18" customHeight="1">
      <c r="A89" s="34">
        <v>85495</v>
      </c>
      <c r="B89" s="35" t="s">
        <v>9</v>
      </c>
      <c r="C89" s="167"/>
      <c r="D89" s="36">
        <f>SUM(D90:D91)</f>
        <v>5901</v>
      </c>
      <c r="E89" s="37">
        <f>SUM(E90:E91)</f>
        <v>4752</v>
      </c>
    </row>
    <row r="90" spans="1:5" s="26" customFormat="1" ht="15" customHeight="1">
      <c r="A90" s="19">
        <v>4300</v>
      </c>
      <c r="B90" s="25" t="s">
        <v>53</v>
      </c>
      <c r="C90" s="119"/>
      <c r="D90" s="21">
        <v>5901</v>
      </c>
      <c r="E90" s="20"/>
    </row>
    <row r="91" spans="1:5" s="26" customFormat="1" ht="15.75" thickBot="1">
      <c r="A91" s="19">
        <v>4440</v>
      </c>
      <c r="B91" s="25" t="s">
        <v>77</v>
      </c>
      <c r="C91" s="119"/>
      <c r="D91" s="21"/>
      <c r="E91" s="20">
        <v>4752</v>
      </c>
    </row>
    <row r="92" spans="1:5" s="129" customFormat="1" ht="21" customHeight="1" thickBot="1" thickTop="1">
      <c r="A92" s="308"/>
      <c r="B92" s="309" t="s">
        <v>12</v>
      </c>
      <c r="C92" s="320"/>
      <c r="D92" s="321">
        <f>SUM(D10)+D63</f>
        <v>112892</v>
      </c>
      <c r="E92" s="322">
        <f>SUM(E10)+E63+E49</f>
        <v>374245</v>
      </c>
    </row>
    <row r="93" spans="1:5" s="129" customFormat="1" ht="17.25" thickBot="1" thickTop="1">
      <c r="A93" s="323"/>
      <c r="B93" s="316" t="s">
        <v>50</v>
      </c>
      <c r="C93" s="324"/>
      <c r="D93" s="377">
        <f>E92-D92</f>
        <v>261353</v>
      </c>
      <c r="E93" s="378"/>
    </row>
    <row r="94" spans="1:4" ht="15.75" thickTop="1">
      <c r="A94" s="367"/>
      <c r="C94" s="120"/>
      <c r="D94" s="67"/>
    </row>
    <row r="95" ht="15">
      <c r="C95" s="120"/>
    </row>
    <row r="96" ht="15">
      <c r="C96" s="120"/>
    </row>
    <row r="97" ht="15">
      <c r="C97" s="120"/>
    </row>
    <row r="98" ht="15">
      <c r="C98" s="120"/>
    </row>
    <row r="99" ht="15">
      <c r="C99" s="120"/>
    </row>
    <row r="100" ht="15">
      <c r="C100" s="120"/>
    </row>
    <row r="101" ht="15">
      <c r="C101" s="120"/>
    </row>
    <row r="102" ht="15">
      <c r="C102" s="120"/>
    </row>
    <row r="103" ht="15">
      <c r="C103" s="120"/>
    </row>
    <row r="104" ht="15">
      <c r="C104" s="120"/>
    </row>
    <row r="105" ht="15">
      <c r="C105" s="120"/>
    </row>
    <row r="106" ht="15">
      <c r="C106" s="120"/>
    </row>
    <row r="107" ht="15">
      <c r="C107" s="120"/>
    </row>
    <row r="108" ht="15">
      <c r="C108" s="120"/>
    </row>
    <row r="109" ht="15">
      <c r="C109" s="120"/>
    </row>
    <row r="110" ht="15">
      <c r="C110" s="120"/>
    </row>
    <row r="111" ht="15">
      <c r="C111" s="120"/>
    </row>
    <row r="112" ht="15">
      <c r="C112" s="120"/>
    </row>
    <row r="113" ht="15">
      <c r="C113" s="120"/>
    </row>
    <row r="114" ht="15">
      <c r="C114" s="120"/>
    </row>
    <row r="115" ht="15">
      <c r="C115" s="120"/>
    </row>
    <row r="116" ht="15">
      <c r="C116" s="120"/>
    </row>
    <row r="117" ht="15">
      <c r="C117" s="120"/>
    </row>
    <row r="118" ht="15">
      <c r="C118" s="120"/>
    </row>
    <row r="119" ht="15">
      <c r="C119" s="120"/>
    </row>
    <row r="120" ht="15">
      <c r="C120" s="120"/>
    </row>
  </sheetData>
  <mergeCells count="2">
    <mergeCell ref="B7:B8"/>
    <mergeCell ref="D93:E93"/>
  </mergeCells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2" sqref="D2"/>
    </sheetView>
  </sheetViews>
  <sheetFormatPr defaultColWidth="9.00390625" defaultRowHeight="12.75"/>
  <cols>
    <col min="1" max="1" width="7.625" style="1" customWidth="1"/>
    <col min="2" max="2" width="37.25390625" style="1" customWidth="1"/>
    <col min="3" max="3" width="6.875" style="96" customWidth="1"/>
    <col min="4" max="4" width="15.875" style="1" customWidth="1"/>
    <col min="5" max="5" width="16.125" style="1" customWidth="1"/>
    <col min="6" max="16384" width="10.00390625" style="1" customWidth="1"/>
  </cols>
  <sheetData>
    <row r="1" spans="3:4" s="7" customFormat="1" ht="13.5" customHeight="1">
      <c r="C1" s="91"/>
      <c r="D1" s="2" t="s">
        <v>59</v>
      </c>
    </row>
    <row r="2" spans="1:4" s="7" customFormat="1" ht="13.5" customHeight="1">
      <c r="A2" s="92"/>
      <c r="B2" s="93"/>
      <c r="C2" s="94"/>
      <c r="D2" s="3" t="s">
        <v>129</v>
      </c>
    </row>
    <row r="3" spans="1:4" s="7" customFormat="1" ht="13.5" customHeight="1">
      <c r="A3" s="92"/>
      <c r="B3" s="93"/>
      <c r="C3" s="94"/>
      <c r="D3" s="143" t="s">
        <v>13</v>
      </c>
    </row>
    <row r="4" spans="1:4" s="7" customFormat="1" ht="13.5" customHeight="1">
      <c r="A4" s="92"/>
      <c r="B4" s="93"/>
      <c r="C4" s="94"/>
      <c r="D4" s="143" t="s">
        <v>123</v>
      </c>
    </row>
    <row r="5" spans="1:5" s="7" customFormat="1" ht="12" customHeight="1">
      <c r="A5" s="92"/>
      <c r="B5" s="93"/>
      <c r="C5" s="94"/>
      <c r="D5" s="8"/>
      <c r="E5" s="8"/>
    </row>
    <row r="6" spans="1:5" s="7" customFormat="1" ht="61.5" customHeight="1">
      <c r="A6" s="4" t="s">
        <v>62</v>
      </c>
      <c r="B6" s="5"/>
      <c r="C6" s="18"/>
      <c r="D6" s="6"/>
      <c r="E6" s="6"/>
    </row>
    <row r="7" spans="1:5" s="7" customFormat="1" ht="14.25" customHeight="1" thickBot="1">
      <c r="A7" s="4"/>
      <c r="B7" s="5"/>
      <c r="C7" s="94"/>
      <c r="D7" s="8"/>
      <c r="E7" s="368" t="s">
        <v>0</v>
      </c>
    </row>
    <row r="8" spans="1:5" s="12" customFormat="1" ht="33.75" customHeight="1">
      <c r="A8" s="9" t="s">
        <v>1</v>
      </c>
      <c r="B8" s="10" t="s">
        <v>2</v>
      </c>
      <c r="C8" s="11" t="s">
        <v>3</v>
      </c>
      <c r="D8" s="110" t="s">
        <v>40</v>
      </c>
      <c r="E8" s="111" t="s">
        <v>4</v>
      </c>
    </row>
    <row r="9" spans="1:5" s="12" customFormat="1" ht="13.5" customHeight="1">
      <c r="A9" s="95" t="s">
        <v>5</v>
      </c>
      <c r="B9" s="13"/>
      <c r="C9" s="14" t="s">
        <v>6</v>
      </c>
      <c r="D9" s="114" t="s">
        <v>7</v>
      </c>
      <c r="E9" s="115" t="s">
        <v>7</v>
      </c>
    </row>
    <row r="10" spans="1:5" s="17" customFormat="1" ht="12" thickBot="1">
      <c r="A10" s="15">
        <v>1</v>
      </c>
      <c r="B10" s="16">
        <v>2</v>
      </c>
      <c r="C10" s="16">
        <v>3</v>
      </c>
      <c r="D10" s="112">
        <v>4</v>
      </c>
      <c r="E10" s="113">
        <v>5</v>
      </c>
    </row>
    <row r="11" spans="1:5" s="27" customFormat="1" ht="20.25" customHeight="1" thickBot="1" thickTop="1">
      <c r="A11" s="229" t="s">
        <v>69</v>
      </c>
      <c r="B11" s="121" t="s">
        <v>71</v>
      </c>
      <c r="C11" s="116" t="s">
        <v>72</v>
      </c>
      <c r="D11" s="231">
        <f>D12</f>
        <v>16568.73</v>
      </c>
      <c r="E11" s="232">
        <f>E12</f>
        <v>16568.73</v>
      </c>
    </row>
    <row r="12" spans="1:5" s="27" customFormat="1" ht="18" customHeight="1" thickTop="1">
      <c r="A12" s="230" t="s">
        <v>70</v>
      </c>
      <c r="B12" s="123" t="s">
        <v>9</v>
      </c>
      <c r="C12" s="118"/>
      <c r="D12" s="233">
        <f>SUM(D13:D14)</f>
        <v>16568.73</v>
      </c>
      <c r="E12" s="234">
        <f>SUM(E13:E16)</f>
        <v>16568.73</v>
      </c>
    </row>
    <row r="13" spans="1:5" s="27" customFormat="1" ht="66.75" customHeight="1">
      <c r="A13" s="125">
        <v>2010</v>
      </c>
      <c r="B13" s="32" t="s">
        <v>52</v>
      </c>
      <c r="C13" s="59"/>
      <c r="D13" s="235">
        <v>16568.73</v>
      </c>
      <c r="E13" s="236"/>
    </row>
    <row r="14" spans="1:5" s="27" customFormat="1" ht="15">
      <c r="A14" s="237">
        <v>4210</v>
      </c>
      <c r="B14" s="238" t="s">
        <v>27</v>
      </c>
      <c r="C14" s="59"/>
      <c r="D14" s="235"/>
      <c r="E14" s="236">
        <v>150</v>
      </c>
    </row>
    <row r="15" spans="1:5" s="27" customFormat="1" ht="15">
      <c r="A15" s="237">
        <v>4430</v>
      </c>
      <c r="B15" s="28" t="s">
        <v>14</v>
      </c>
      <c r="C15" s="59"/>
      <c r="D15" s="235"/>
      <c r="E15" s="236">
        <v>16243.85</v>
      </c>
    </row>
    <row r="16" spans="1:5" s="27" customFormat="1" ht="40.5" customHeight="1" thickBot="1">
      <c r="A16" s="19">
        <v>4740</v>
      </c>
      <c r="B16" s="25" t="s">
        <v>21</v>
      </c>
      <c r="C16" s="59"/>
      <c r="D16" s="235"/>
      <c r="E16" s="236">
        <v>174.88</v>
      </c>
    </row>
    <row r="17" spans="1:5" s="27" customFormat="1" ht="52.5" customHeight="1" thickBot="1" thickTop="1">
      <c r="A17" s="48">
        <v>751</v>
      </c>
      <c r="B17" s="23" t="s">
        <v>92</v>
      </c>
      <c r="C17" s="50" t="s">
        <v>93</v>
      </c>
      <c r="D17" s="231">
        <f>SUM(D18)</f>
        <v>94907</v>
      </c>
      <c r="E17" s="232">
        <f>SUM(E18)</f>
        <v>94907</v>
      </c>
    </row>
    <row r="18" spans="1:5" s="27" customFormat="1" ht="36" customHeight="1" thickTop="1">
      <c r="A18" s="53">
        <v>75107</v>
      </c>
      <c r="B18" s="78" t="s">
        <v>108</v>
      </c>
      <c r="C18" s="55"/>
      <c r="D18" s="233">
        <f>SUM(D19:D24)</f>
        <v>94907</v>
      </c>
      <c r="E18" s="234">
        <f>SUM(E20:E26)</f>
        <v>94907</v>
      </c>
    </row>
    <row r="19" spans="1:5" s="27" customFormat="1" ht="68.25" customHeight="1">
      <c r="A19" s="125">
        <v>2010</v>
      </c>
      <c r="B19" s="32" t="s">
        <v>52</v>
      </c>
      <c r="C19" s="59"/>
      <c r="D19" s="235">
        <v>94907</v>
      </c>
      <c r="E19" s="236"/>
    </row>
    <row r="20" spans="1:5" s="27" customFormat="1" ht="17.25" customHeight="1">
      <c r="A20" s="19">
        <v>4110</v>
      </c>
      <c r="B20" s="25" t="s">
        <v>106</v>
      </c>
      <c r="C20" s="59"/>
      <c r="D20" s="235"/>
      <c r="E20" s="236">
        <v>3510</v>
      </c>
    </row>
    <row r="21" spans="1:5" s="27" customFormat="1" ht="17.25" customHeight="1">
      <c r="A21" s="19">
        <v>4120</v>
      </c>
      <c r="B21" s="25" t="s">
        <v>107</v>
      </c>
      <c r="C21" s="59"/>
      <c r="D21" s="235"/>
      <c r="E21" s="236">
        <v>503</v>
      </c>
    </row>
    <row r="22" spans="1:5" s="27" customFormat="1" ht="17.25" customHeight="1">
      <c r="A22" s="19">
        <v>4170</v>
      </c>
      <c r="B22" s="25" t="s">
        <v>16</v>
      </c>
      <c r="C22" s="59"/>
      <c r="D22" s="235"/>
      <c r="E22" s="236">
        <v>31680</v>
      </c>
    </row>
    <row r="23" spans="1:5" s="27" customFormat="1" ht="17.25" customHeight="1">
      <c r="A23" s="19">
        <v>4210</v>
      </c>
      <c r="B23" s="25" t="s">
        <v>27</v>
      </c>
      <c r="C23" s="59"/>
      <c r="D23" s="235"/>
      <c r="E23" s="236">
        <v>20000</v>
      </c>
    </row>
    <row r="24" spans="1:5" s="27" customFormat="1" ht="17.25" customHeight="1">
      <c r="A24" s="19">
        <v>4300</v>
      </c>
      <c r="B24" s="25" t="s">
        <v>11</v>
      </c>
      <c r="C24" s="59"/>
      <c r="D24" s="235"/>
      <c r="E24" s="236">
        <v>27000</v>
      </c>
    </row>
    <row r="25" spans="1:5" s="27" customFormat="1" ht="45">
      <c r="A25" s="19">
        <v>4740</v>
      </c>
      <c r="B25" s="25" t="s">
        <v>111</v>
      </c>
      <c r="C25" s="59"/>
      <c r="D25" s="235"/>
      <c r="E25" s="236">
        <v>900</v>
      </c>
    </row>
    <row r="26" spans="1:5" s="27" customFormat="1" ht="36" customHeight="1">
      <c r="A26" s="30">
        <v>4750</v>
      </c>
      <c r="B26" s="278" t="s">
        <v>22</v>
      </c>
      <c r="C26" s="284"/>
      <c r="D26" s="285"/>
      <c r="E26" s="286">
        <v>11314</v>
      </c>
    </row>
    <row r="27" spans="1:5" s="27" customFormat="1" ht="22.5" customHeight="1" thickBot="1">
      <c r="A27" s="279">
        <v>852</v>
      </c>
      <c r="B27" s="280" t="s">
        <v>41</v>
      </c>
      <c r="C27" s="281" t="s">
        <v>37</v>
      </c>
      <c r="D27" s="282">
        <f>SUM(D28)</f>
        <v>1303</v>
      </c>
      <c r="E27" s="283">
        <f>SUM(E28)</f>
        <v>1303</v>
      </c>
    </row>
    <row r="28" spans="1:5" s="27" customFormat="1" ht="23.25" customHeight="1" thickTop="1">
      <c r="A28" s="53">
        <v>85219</v>
      </c>
      <c r="B28" s="123" t="s">
        <v>46</v>
      </c>
      <c r="C28" s="118"/>
      <c r="D28" s="233">
        <f>SUM(D29:D30)</f>
        <v>1303</v>
      </c>
      <c r="E28" s="234">
        <f>SUM(E29:E30)</f>
        <v>1303</v>
      </c>
    </row>
    <row r="29" spans="1:5" s="27" customFormat="1" ht="69" customHeight="1">
      <c r="A29" s="125">
        <v>2010</v>
      </c>
      <c r="B29" s="32" t="s">
        <v>52</v>
      </c>
      <c r="C29" s="59"/>
      <c r="D29" s="235">
        <v>1303</v>
      </c>
      <c r="E29" s="236"/>
    </row>
    <row r="30" spans="1:5" s="27" customFormat="1" ht="22.5" customHeight="1" thickBot="1">
      <c r="A30" s="127">
        <v>3110</v>
      </c>
      <c r="B30" s="128" t="s">
        <v>39</v>
      </c>
      <c r="C30" s="59"/>
      <c r="D30" s="235"/>
      <c r="E30" s="236">
        <v>1303</v>
      </c>
    </row>
    <row r="31" spans="1:5" s="129" customFormat="1" ht="24.75" customHeight="1" thickBot="1" thickTop="1">
      <c r="A31" s="308"/>
      <c r="B31" s="309" t="s">
        <v>12</v>
      </c>
      <c r="C31" s="310"/>
      <c r="D31" s="325">
        <f>D11+D27+D17</f>
        <v>112778.73</v>
      </c>
      <c r="E31" s="326">
        <f>E11+E27+E17</f>
        <v>112778.73</v>
      </c>
    </row>
    <row r="32" s="129" customFormat="1" ht="16.5" thickTop="1">
      <c r="C32" s="130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8" sqref="H8"/>
    </sheetView>
  </sheetViews>
  <sheetFormatPr defaultColWidth="9.00390625" defaultRowHeight="12.75"/>
  <cols>
    <col min="1" max="1" width="6.875" style="1" customWidth="1"/>
    <col min="2" max="2" width="35.375" style="1" customWidth="1"/>
    <col min="3" max="3" width="6.875" style="96" customWidth="1"/>
    <col min="4" max="5" width="16.375" style="1" customWidth="1"/>
    <col min="6" max="16384" width="10.00390625" style="1" customWidth="1"/>
  </cols>
  <sheetData>
    <row r="1" spans="3:4" s="7" customFormat="1" ht="13.5" customHeight="1">
      <c r="C1" s="91"/>
      <c r="D1" s="2" t="s">
        <v>60</v>
      </c>
    </row>
    <row r="2" spans="1:4" s="7" customFormat="1" ht="13.5" customHeight="1">
      <c r="A2" s="92"/>
      <c r="B2" s="93"/>
      <c r="C2" s="94"/>
      <c r="D2" s="3" t="s">
        <v>129</v>
      </c>
    </row>
    <row r="3" spans="1:4" s="7" customFormat="1" ht="13.5" customHeight="1">
      <c r="A3" s="92"/>
      <c r="B3" s="93"/>
      <c r="C3" s="94"/>
      <c r="D3" s="143" t="s">
        <v>13</v>
      </c>
    </row>
    <row r="4" spans="1:4" s="7" customFormat="1" ht="13.5" customHeight="1">
      <c r="A4" s="92"/>
      <c r="B4" s="93"/>
      <c r="C4" s="94"/>
      <c r="D4" s="143" t="s">
        <v>123</v>
      </c>
    </row>
    <row r="5" spans="1:5" s="7" customFormat="1" ht="15.75" customHeight="1">
      <c r="A5" s="92"/>
      <c r="B5" s="93"/>
      <c r="C5" s="94"/>
      <c r="D5" s="8"/>
      <c r="E5" s="3"/>
    </row>
    <row r="6" spans="1:5" s="7" customFormat="1" ht="65.25" customHeight="1">
      <c r="A6" s="4" t="s">
        <v>61</v>
      </c>
      <c r="B6" s="5"/>
      <c r="C6" s="18"/>
      <c r="D6" s="6"/>
      <c r="E6" s="97"/>
    </row>
    <row r="7" spans="1:5" s="7" customFormat="1" ht="14.25" customHeight="1" thickBot="1">
      <c r="A7" s="4"/>
      <c r="B7" s="5"/>
      <c r="C7" s="94"/>
      <c r="D7" s="8"/>
      <c r="E7" s="368" t="s">
        <v>0</v>
      </c>
    </row>
    <row r="8" spans="1:5" s="12" customFormat="1" ht="27" customHeight="1">
      <c r="A8" s="135" t="s">
        <v>1</v>
      </c>
      <c r="B8" s="134" t="s">
        <v>2</v>
      </c>
      <c r="C8" s="11" t="s">
        <v>3</v>
      </c>
      <c r="D8" s="110" t="s">
        <v>40</v>
      </c>
      <c r="E8" s="369" t="s">
        <v>4</v>
      </c>
    </row>
    <row r="9" spans="1:5" s="12" customFormat="1" ht="18.75" customHeight="1">
      <c r="A9" s="136" t="s">
        <v>5</v>
      </c>
      <c r="B9" s="98"/>
      <c r="C9" s="14" t="s">
        <v>6</v>
      </c>
      <c r="D9" s="114" t="s">
        <v>7</v>
      </c>
      <c r="E9" s="139" t="s">
        <v>7</v>
      </c>
    </row>
    <row r="10" spans="1:5" s="101" customFormat="1" ht="9.75" customHeight="1" thickBot="1">
      <c r="A10" s="105">
        <v>1</v>
      </c>
      <c r="B10" s="106">
        <v>2</v>
      </c>
      <c r="C10" s="107">
        <v>3</v>
      </c>
      <c r="D10" s="131">
        <v>4</v>
      </c>
      <c r="E10" s="104">
        <v>5</v>
      </c>
    </row>
    <row r="11" spans="1:5" s="27" customFormat="1" ht="18" customHeight="1" thickBot="1" thickTop="1">
      <c r="A11" s="48">
        <v>710</v>
      </c>
      <c r="B11" s="76" t="s">
        <v>42</v>
      </c>
      <c r="C11" s="50" t="s">
        <v>43</v>
      </c>
      <c r="D11" s="122">
        <f>D12</f>
        <v>310</v>
      </c>
      <c r="E11" s="61">
        <f>E12</f>
        <v>310</v>
      </c>
    </row>
    <row r="12" spans="1:5" s="27" customFormat="1" ht="19.5" customHeight="1" thickTop="1">
      <c r="A12" s="53">
        <v>71015</v>
      </c>
      <c r="B12" s="174" t="s">
        <v>44</v>
      </c>
      <c r="C12" s="55"/>
      <c r="D12" s="124">
        <f>SUM(D13:D14)</f>
        <v>310</v>
      </c>
      <c r="E12" s="57">
        <f>SUM(E13:E14)</f>
        <v>310</v>
      </c>
    </row>
    <row r="13" spans="1:5" s="27" customFormat="1" ht="75.75" customHeight="1">
      <c r="A13" s="75">
        <v>2110</v>
      </c>
      <c r="B13" s="175" t="s">
        <v>47</v>
      </c>
      <c r="C13" s="176"/>
      <c r="D13" s="177">
        <v>310</v>
      </c>
      <c r="E13" s="226"/>
    </row>
    <row r="14" spans="1:5" s="27" customFormat="1" ht="18" customHeight="1" thickBot="1">
      <c r="A14" s="19">
        <v>4040</v>
      </c>
      <c r="B14" s="178" t="s">
        <v>25</v>
      </c>
      <c r="C14" s="59"/>
      <c r="D14" s="126"/>
      <c r="E14" s="20">
        <v>310</v>
      </c>
    </row>
    <row r="15" spans="1:5" s="192" customFormat="1" ht="32.25" customHeight="1" thickBot="1" thickTop="1">
      <c r="A15" s="48">
        <v>754</v>
      </c>
      <c r="B15" s="228" t="s">
        <v>66</v>
      </c>
      <c r="C15" s="198" t="s">
        <v>67</v>
      </c>
      <c r="D15" s="199">
        <f>SUM(D16)</f>
        <v>112</v>
      </c>
      <c r="E15" s="187">
        <f>E16</f>
        <v>112</v>
      </c>
    </row>
    <row r="16" spans="1:5" s="192" customFormat="1" ht="30.75" thickTop="1">
      <c r="A16" s="200">
        <v>75411</v>
      </c>
      <c r="B16" s="201" t="s">
        <v>68</v>
      </c>
      <c r="C16" s="202"/>
      <c r="D16" s="203">
        <f>SUM(D17:D20)</f>
        <v>112</v>
      </c>
      <c r="E16" s="189">
        <f>SUM(E17:E20)</f>
        <v>112</v>
      </c>
    </row>
    <row r="17" spans="1:5" s="196" customFormat="1" ht="75">
      <c r="A17" s="75">
        <v>2110</v>
      </c>
      <c r="B17" s="175" t="s">
        <v>47</v>
      </c>
      <c r="C17" s="194"/>
      <c r="D17" s="195">
        <v>112</v>
      </c>
      <c r="E17" s="213"/>
    </row>
    <row r="18" spans="1:5" s="196" customFormat="1" ht="18" customHeight="1">
      <c r="A18" s="108">
        <v>4040</v>
      </c>
      <c r="B18" s="178" t="s">
        <v>25</v>
      </c>
      <c r="C18" s="194"/>
      <c r="D18" s="195"/>
      <c r="E18" s="213">
        <v>95</v>
      </c>
    </row>
    <row r="19" spans="1:5" s="196" customFormat="1" ht="18" customHeight="1">
      <c r="A19" s="108">
        <v>4110</v>
      </c>
      <c r="B19" s="178" t="s">
        <v>65</v>
      </c>
      <c r="C19" s="194"/>
      <c r="D19" s="195"/>
      <c r="E19" s="213">
        <v>15</v>
      </c>
    </row>
    <row r="20" spans="1:5" s="196" customFormat="1" ht="18" customHeight="1" thickBot="1">
      <c r="A20" s="193">
        <v>4120</v>
      </c>
      <c r="B20" s="197" t="s">
        <v>88</v>
      </c>
      <c r="C20" s="194"/>
      <c r="D20" s="195"/>
      <c r="E20" s="213">
        <v>2</v>
      </c>
    </row>
    <row r="21" spans="1:5" s="129" customFormat="1" ht="18.75" customHeight="1" thickBot="1" thickTop="1">
      <c r="A21" s="308"/>
      <c r="B21" s="309" t="s">
        <v>12</v>
      </c>
      <c r="C21" s="310"/>
      <c r="D21" s="311">
        <f>D11+D15</f>
        <v>422</v>
      </c>
      <c r="E21" s="327">
        <f>E11+E15</f>
        <v>422</v>
      </c>
    </row>
    <row r="22" ht="16.5" thickTop="1"/>
  </sheetData>
  <printOptions horizontalCentered="1"/>
  <pageMargins left="0" right="0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Raniszewska</cp:lastModifiedBy>
  <cp:lastPrinted>2010-05-25T10:52:46Z</cp:lastPrinted>
  <dcterms:created xsi:type="dcterms:W3CDTF">2008-07-23T10:22:58Z</dcterms:created>
  <dcterms:modified xsi:type="dcterms:W3CDTF">2010-05-27T10:26:53Z</dcterms:modified>
  <cp:category/>
  <cp:version/>
  <cp:contentType/>
  <cp:contentStatus/>
</cp:coreProperties>
</file>