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nr 1" sheetId="1" r:id="rId1"/>
    <sheet name="nr 2" sheetId="2" r:id="rId2"/>
    <sheet name="nr 4" sheetId="3" r:id="rId3"/>
    <sheet name="nr 3" sheetId="4" r:id="rId4"/>
  </sheets>
  <definedNames>
    <definedName name="_xlnm.Print_Titles" localSheetId="0">'nr 1'!$8:$10</definedName>
    <definedName name="_xlnm.Print_Titles" localSheetId="1">'nr 2'!$7:$9</definedName>
  </definedNames>
  <calcPr fullCalcOnLoad="1"/>
</workbook>
</file>

<file path=xl/sharedStrings.xml><?xml version="1.0" encoding="utf-8"?>
<sst xmlns="http://schemas.openxmlformats.org/spreadsheetml/2006/main" count="295" uniqueCount="141">
  <si>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</si>
  <si>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</si>
  <si>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</si>
  <si>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</si>
  <si>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</si>
  <si>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</si>
  <si>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</si>
  <si>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</si>
  <si>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</si>
  <si>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</si>
  <si>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</si>
  <si>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</si>
  <si>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</si>
  <si>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OŚWIATA I WYCHOWANIE</t>
  </si>
  <si>
    <t>E</t>
  </si>
  <si>
    <t>Wydatki inwestycyjne jednostek budżetowych</t>
  </si>
  <si>
    <t>Pozostała działalność</t>
  </si>
  <si>
    <t>Comenius 2009/2010 "Skoła Skautów" ("School of Scouts") ZS Nr 7</t>
  </si>
  <si>
    <t>Zakup materiałów i wyposażenia</t>
  </si>
  <si>
    <t>Podróże służbowe krajowe</t>
  </si>
  <si>
    <t>Podróże służbowe zagraniczne</t>
  </si>
  <si>
    <t>Różne opłaty i składki</t>
  </si>
  <si>
    <t>Zakup materiałów papierniczych do sprzętu drukarskiego i urządzeń kserograficznych</t>
  </si>
  <si>
    <t>Leonardo da Vinci 2009/2010: - "Gastrofach" ZS Nr 12</t>
  </si>
  <si>
    <t>Składki na ubezpieczenia społeczne</t>
  </si>
  <si>
    <t>Składki na FP</t>
  </si>
  <si>
    <t>Wynagrodzenia bezosobowe</t>
  </si>
  <si>
    <t>Zakup pomocy naukowych dydaktycznych i książek</t>
  </si>
  <si>
    <t>Odpisy na ZFŚS</t>
  </si>
  <si>
    <t>OGÓŁEM</t>
  </si>
  <si>
    <t>per saldo</t>
  </si>
  <si>
    <t>Załącznik nr 1 do Zarządzenia</t>
  </si>
  <si>
    <t>ZMIANY  W  PLANIE WYDATKÓW   NA  ZADANIA  WŁASNE   GMINY  
W  2010  ROKU</t>
  </si>
  <si>
    <t>TRANSPORT I ŁĄCZNOŚĆ</t>
  </si>
  <si>
    <t>GKO</t>
  </si>
  <si>
    <t>Drogi wewnętrzne</t>
  </si>
  <si>
    <t>GOSPODARKA MIESZKANIOWA</t>
  </si>
  <si>
    <t>Urząd Miejski</t>
  </si>
  <si>
    <t>Wydatki osobowe niezaliczane do wynagrodzeń</t>
  </si>
  <si>
    <t>OA</t>
  </si>
  <si>
    <t>Wpłaty na PFRON</t>
  </si>
  <si>
    <t>Promocja jednostek samorządu terytorialnego</t>
  </si>
  <si>
    <t>PI</t>
  </si>
  <si>
    <t>Składki na Fundusz Pracy</t>
  </si>
  <si>
    <t>RÓŻNE ROZLICZENIA</t>
  </si>
  <si>
    <t>Rezerwy ogólne i celowe</t>
  </si>
  <si>
    <t xml:space="preserve">Rezerwa celowa </t>
  </si>
  <si>
    <t>Wynagrodzenia osobowe pracowników</t>
  </si>
  <si>
    <t>Zakup akcesoriów komputerowych, w tym programów i licencji</t>
  </si>
  <si>
    <t xml:space="preserve">SZKOLNICTWO WYŻSZE </t>
  </si>
  <si>
    <t xml:space="preserve">Dotacje celowe przekazywane do samorządu województwa na zadania bieżące realizowane na podstawie porozumień między j.s.t. </t>
  </si>
  <si>
    <t>Dotacja celowa na pomoc finansową udzielaną między j.s.t. na dofinansowanie własnych zadań bieżących</t>
  </si>
  <si>
    <t>OCHRONA ZDROWIA</t>
  </si>
  <si>
    <t>KS</t>
  </si>
  <si>
    <t>PN</t>
  </si>
  <si>
    <t>GOSPODARKA KOMUNALNA  I  OCHRONA ŚRODOWISKA</t>
  </si>
  <si>
    <t>Gospodarka ściekowa i ochrona wód</t>
  </si>
  <si>
    <t>BGW</t>
  </si>
  <si>
    <t>"Uporządkowanie gospodarki wodno - ściekowej w m. Koszalin"</t>
  </si>
  <si>
    <t>Uzbrojenie ul. Szczecińskiej</t>
  </si>
  <si>
    <t>Uzbrojenie Os. Sarzyno</t>
  </si>
  <si>
    <t>Uzbrojenie Os. Wilkowo</t>
  </si>
  <si>
    <t>90095</t>
  </si>
  <si>
    <t>RO "Jedliny"</t>
  </si>
  <si>
    <t>Zakup usług remontowych</t>
  </si>
  <si>
    <t>Załącznik nr 3 do Zarządzenia</t>
  </si>
  <si>
    <t>BEZPIECZEŃSTWO PUBLICZNE I OCHRONA PRZECIWPOŻAROWA</t>
  </si>
  <si>
    <t>Komendy powiatowe Państwowej Straży Pożarnej</t>
  </si>
  <si>
    <t>Drogi publiczne gminne</t>
  </si>
  <si>
    <t>ZK</t>
  </si>
  <si>
    <t>Rezerwa ogólna</t>
  </si>
  <si>
    <t xml:space="preserve">z dnia 25 sierpnia 2010 r.  </t>
  </si>
  <si>
    <t>Przeciwdziałanie alkoholizmowi</t>
  </si>
  <si>
    <t>PU</t>
  </si>
  <si>
    <t>RO "Na Skarpie"</t>
  </si>
  <si>
    <t>RO "Tysiąclecia"</t>
  </si>
  <si>
    <t>Wydatki na zakupy inwestycyjne jednostek budżetowych</t>
  </si>
  <si>
    <t>SM</t>
  </si>
  <si>
    <t>KULTURA I OCHRONA DZIEDZICTWA NARODOWEGO</t>
  </si>
  <si>
    <t>92105</t>
  </si>
  <si>
    <t>Pozostałe zadania w zakresie kultury</t>
  </si>
  <si>
    <t>2710</t>
  </si>
  <si>
    <t>Dotacja celowa na  pomoc finansową udzielaną miedzy jst na dofinansowanie własnych zadań bieżących</t>
  </si>
  <si>
    <t>Dotacja celowa na  pomoc finansową udzielaną miedzy jst na dofinansowanie własnych zadań inwestycyjnych i zakupów inwestycyjnych</t>
  </si>
  <si>
    <t>KULTURA FIZYCZNA I SPORT</t>
  </si>
  <si>
    <t>Obiekty sportowe</t>
  </si>
  <si>
    <t>INW</t>
  </si>
  <si>
    <r>
      <t xml:space="preserve">Wydatki inwestycyjne jednostek budżetowych - </t>
    </r>
    <r>
      <rPr>
        <i/>
        <sz val="10"/>
        <rFont val="Calibri"/>
        <family val="2"/>
      </rPr>
      <t>"Boiska sportowe w ramach Programu Moje boisko - ORLIK 2012"-  boiska sportowe w Jamnie</t>
    </r>
  </si>
  <si>
    <r>
      <t xml:space="preserve">Zwroty dotacji oraz płatności, w tym wykorzystanych niezgodnie z przeznaczeniem lub wykorzystanych z naruszeniem procedur, pobranych nienależnie lub w nadmiernej wysokości, dotyczące wydatków majątkowych </t>
    </r>
    <r>
      <rPr>
        <i/>
        <sz val="11"/>
        <rFont val="Calibri"/>
        <family val="2"/>
      </rPr>
      <t xml:space="preserve">- </t>
    </r>
    <r>
      <rPr>
        <i/>
        <sz val="10"/>
        <rFont val="Calibri"/>
        <family val="2"/>
      </rPr>
      <t>"Boiska sportowe w ramach Programu Moje boisko - ORLIK 2012"-  boiska sportowe na Osiedli Wenedów</t>
    </r>
  </si>
  <si>
    <r>
      <t>Odsetki od dotacji oraz płatności wykorzystanych niezgodnie z przeznaczeniem lub wykorzystanych z naruszeniem procedur, pobranych nienależnie lub w nadmiernej wysokości</t>
    </r>
    <r>
      <rPr>
        <i/>
        <sz val="11"/>
        <rFont val="Calibri"/>
        <family val="2"/>
      </rPr>
      <t xml:space="preserve"> - </t>
    </r>
    <r>
      <rPr>
        <i/>
        <sz val="10"/>
        <rFont val="Calibri"/>
        <family val="2"/>
      </rPr>
      <t>"Boiska sportowe w ramach Programu Moje boisko - ORLIK 2012"-  boiska sportowe na Osiedlu Wenedów</t>
    </r>
  </si>
  <si>
    <t>Opłaty z tytułu zakupu usług telekomunikacyjnych świadczonych w stacjonarnej publicznej sieci telefonicznej</t>
  </si>
  <si>
    <t>Urzędy wojewódzkie</t>
  </si>
  <si>
    <r>
      <t xml:space="preserve">Wydatki inwestycyjne jednostek budżetowych - 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Przebudowa Rynku Staromiejskiego</t>
    </r>
  </si>
  <si>
    <t>Drogi publiczne w miastach na prawach powiatu</t>
  </si>
  <si>
    <r>
      <t>Wydatki inwestycyjne jednostek budżetowych -</t>
    </r>
    <r>
      <rPr>
        <b/>
        <sz val="11"/>
        <rFont val="Calibri"/>
        <family val="2"/>
      </rPr>
      <t xml:space="preserve"> </t>
    </r>
    <r>
      <rPr>
        <b/>
        <i/>
        <sz val="10"/>
        <rFont val="Calibri"/>
        <family val="2"/>
      </rPr>
      <t xml:space="preserve">Uzbrojenie Strefy Zorganizowanej Działalności Inwestycyjno - Przemysłowej w Koszalinie </t>
    </r>
  </si>
  <si>
    <t>ul. Kalinowa - chodniki</t>
  </si>
  <si>
    <t>ul. Reymonta, ul. Staffa, Struga, Tetmajera, Żeromskiego</t>
  </si>
  <si>
    <t xml:space="preserve">Przebudowa ul.Zawiszy Czarnego, ul.Dąbrówki, Ks.Anastazji, K.Wielkiego, M.Ludwiki, Bogusława II - go </t>
  </si>
  <si>
    <t>Dokumentacje pod przyszłe inwestycje</t>
  </si>
  <si>
    <t>Wydatki inwestycyjne jednostek budżetowych:</t>
  </si>
  <si>
    <r>
      <t xml:space="preserve">Wydatki inwestycyjne jednostek budżetowych - 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ul. Radogoszczańska, ul. Ratajczaka (RO "Lechitów")</t>
    </r>
  </si>
  <si>
    <t>Utrzymanie zieleni w miastach i gminach</t>
  </si>
  <si>
    <r>
      <t>Wydatki inwestycyjne jednostek budżetowych -</t>
    </r>
    <r>
      <rPr>
        <i/>
        <sz val="10"/>
        <rFont val="Calibri"/>
        <family val="2"/>
      </rPr>
      <t xml:space="preserve"> Rewitalizacja zabytkowych parków miejskich</t>
    </r>
  </si>
  <si>
    <r>
      <t>Wydatki inwestycyjne jednostek budżetowych -</t>
    </r>
    <r>
      <rPr>
        <i/>
        <sz val="10"/>
        <rFont val="Calibri"/>
        <family val="2"/>
      </rPr>
      <t xml:space="preserve"> Budowa boiska i placu zabaw przy ul.Ratajczaka</t>
    </r>
  </si>
  <si>
    <t>Ochrona zabytków i opieka nad zabytkami</t>
  </si>
  <si>
    <t>Zakup usług remontowo - konserwatorskich dotyczących obiektów zabytkowych będących w użytkowaniu jednostek budżetowych</t>
  </si>
  <si>
    <t>Zakup usług obejmujacych wykonanie ekspertyz, analiz i opinii</t>
  </si>
  <si>
    <t>ul.Mieszka I-go (od ul.BOWiD do wiaduktu)</t>
  </si>
  <si>
    <t>Przebudowa skrzyżowań / budowa skrzyżowań z ruchem okrężnym</t>
  </si>
  <si>
    <t>ul. Połczyńska (odcinek od ul.Działkowej do ul.Żytniej)</t>
  </si>
  <si>
    <t>Waryńskiego ze skrzyżowaniem z ul. Zwycięstwa, Piłsudskiego, Kościuszki</t>
  </si>
  <si>
    <t>Przebudowa ul.Gnieźnieńskiej (od ul.4 Marca do ul.Połczyńskiej)</t>
  </si>
  <si>
    <r>
      <t>Wydatki inwestycyjne jednostek budżetowych -</t>
    </r>
    <r>
      <rPr>
        <i/>
        <sz val="10"/>
        <rFont val="Calibri"/>
        <family val="2"/>
      </rPr>
      <t xml:space="preserve"> Budowa i przebudowa dróg stanowiących zewnętrzny pierścień układu komunikacyjnego - I etap odcinek od ulicy Gnieźnieńskiej do ulicy Szczecińskiej </t>
    </r>
  </si>
  <si>
    <t>Dotacja celowa z budżetu dla pozostałych jednostek zaliczanych do sektora finansów publicznych</t>
  </si>
  <si>
    <t>Dotacja celowa z budżetu na finansowanie lub dofinansowanie zadań zleconych do realizacji stowarzyszeniom</t>
  </si>
  <si>
    <t>Szkoły podstawowe</t>
  </si>
  <si>
    <t>Zakup energii</t>
  </si>
  <si>
    <t>Gimnazja</t>
  </si>
  <si>
    <t>4270</t>
  </si>
  <si>
    <t>Zakup usług remontowych  - RO "Tysiąclecia"</t>
  </si>
  <si>
    <t>Zarząd Dróg Miejskich</t>
  </si>
  <si>
    <t>Zarząd Budynków Mieszkalnych</t>
  </si>
  <si>
    <t>Infrastruktura telekomunikacyjna</t>
  </si>
  <si>
    <t>Inf</t>
  </si>
  <si>
    <t>4300</t>
  </si>
  <si>
    <t xml:space="preserve">Dotacje celowe otrzymane z budżetu państwa na realizację inwestycji i zakupów inwestycyjnych własnych powiatu </t>
  </si>
  <si>
    <t>DOCHODY</t>
  </si>
  <si>
    <t>Przebudowa ul. Niepodległości</t>
  </si>
  <si>
    <t>BZK</t>
  </si>
  <si>
    <t>Dotacje celowe przekazane z budżetu pństwa na zadania bieżące z zakresu administracji rządowej oraz inne zadania zlecone ustawami realizowane przez powiat</t>
  </si>
  <si>
    <t>ZMIANY  PLANU  DOCHODÓW  I   WYDATKÓW  NA  ZADANIA  WŁASNE  POWIATU  
W  2010  ROKU</t>
  </si>
  <si>
    <t>ZMIANY  PLANU  DOCHODÓW  I  WYDATKÓW  NA  ZADANIA  ZLECONE  
POWIATOWI  Z  ZAKRESU  ADMINISTRACJI  RZĄDOWEJ                                                         W  2010  ROKU</t>
  </si>
  <si>
    <t>Zakup usług obejmujących wykonanie ekspertyz, analiz i opinii</t>
  </si>
  <si>
    <r>
      <t>Wydatki inwestycyjne jednostek budżetowych -</t>
    </r>
    <r>
      <rPr>
        <b/>
        <i/>
        <sz val="10"/>
        <rFont val="Calibri"/>
        <family val="2"/>
      </rPr>
      <t xml:space="preserve"> Bezpieczny i Inteligentny Koszalin</t>
    </r>
  </si>
  <si>
    <t>RO "M.Wańkowicza"</t>
  </si>
  <si>
    <t>Nr  624 / 2404 / 10</t>
  </si>
  <si>
    <t>URZĘDY NACZELNYCH ORGANÓW WŁADZY PAŃSTWOWEJ</t>
  </si>
  <si>
    <t>Wybory Prezydenta Rzeczpospolitej Polskiej</t>
  </si>
  <si>
    <t>Zakup materiałów pzpierniczych do sprzętu drukarskiego i urządzeń kserograficznych</t>
  </si>
  <si>
    <t>Załącznik nr 4 do Zarządzenia</t>
  </si>
  <si>
    <t>ZMIANY  W  PLANIE  WYDATKÓW  NA  ZADANIA  ZLECONE  
GMINIE  Z  ZAKRESU  ADMINISTRACJI  RZĄDOWEJ                                                               W  2010 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</si>
</sst>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20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name val="Arial CE"/>
      <family val="0"/>
    </font>
    <font>
      <b/>
      <i/>
      <sz val="9"/>
      <name val="Calibri"/>
      <family val="2"/>
    </font>
    <font>
      <b/>
      <i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3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18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64" fontId="3" fillId="0" borderId="13" xfId="18" applyNumberFormat="1" applyFont="1" applyFill="1" applyBorder="1" applyAlignment="1" applyProtection="1">
      <alignment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 wrapText="1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NumberFormat="1" applyFont="1" applyFill="1" applyBorder="1" applyAlignment="1" applyProtection="1">
      <alignment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1" fillId="0" borderId="31" xfId="0" applyNumberFormat="1" applyFont="1" applyFill="1" applyBorder="1" applyAlignment="1" applyProtection="1">
      <alignment/>
      <protection locked="0"/>
    </xf>
    <xf numFmtId="0" fontId="1" fillId="0" borderId="32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4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6" xfId="0" applyNumberFormat="1" applyFont="1" applyFill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left" vertical="center" wrapText="1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1" fillId="0" borderId="21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5" xfId="18" applyNumberFormat="1" applyFont="1" applyFill="1" applyBorder="1" applyAlignment="1" applyProtection="1">
      <alignment vertical="center" wrapText="1"/>
      <protection locked="0"/>
    </xf>
    <xf numFmtId="164" fontId="3" fillId="0" borderId="45" xfId="18" applyNumberFormat="1" applyFont="1" applyFill="1" applyBorder="1" applyAlignment="1" applyProtection="1">
      <alignment vertical="center" wrapText="1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48" xfId="0" applyNumberFormat="1" applyFont="1" applyFill="1" applyBorder="1" applyAlignment="1" applyProtection="1">
      <alignment horizontal="center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52" xfId="0" applyNumberFormat="1" applyFont="1" applyFill="1" applyBorder="1" applyAlignment="1" applyProtection="1">
      <alignment horizontal="center"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164" fontId="3" fillId="0" borderId="49" xfId="18" applyNumberFormat="1" applyFont="1" applyFill="1" applyBorder="1" applyAlignment="1" applyProtection="1">
      <alignment vertical="center" wrapText="1"/>
      <protection locked="0"/>
    </xf>
    <xf numFmtId="0" fontId="3" fillId="0" borderId="26" xfId="0" applyNumberFormat="1" applyFont="1" applyFill="1" applyBorder="1" applyAlignment="1" applyProtection="1">
      <alignment vertical="center" wrapText="1"/>
      <protection locked="0"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49" xfId="18" applyNumberFormat="1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2" xfId="18" applyNumberFormat="1" applyFont="1" applyFill="1" applyBorder="1" applyAlignment="1" applyProtection="1">
      <alignment vertical="center" wrapText="1"/>
      <protection locked="0"/>
    </xf>
    <xf numFmtId="0" fontId="9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1" xfId="18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1" fontId="1" fillId="0" borderId="54" xfId="0" applyNumberFormat="1" applyFont="1" applyFill="1" applyBorder="1" applyAlignment="1" applyProtection="1">
      <alignment horizontal="centerContinuous"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3" fillId="0" borderId="26" xfId="0" applyFont="1" applyBorder="1" applyAlignment="1">
      <alignment horizontal="left" vertical="center" wrapText="1"/>
    </xf>
    <xf numFmtId="0" fontId="9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7" xfId="0" applyNumberFormat="1" applyFont="1" applyFill="1" applyBorder="1" applyAlignment="1" applyProtection="1">
      <alignment horizontal="centerContinuous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1" xfId="0" applyFont="1" applyBorder="1" applyAlignment="1">
      <alignment horizontal="center" vertical="center"/>
    </xf>
    <xf numFmtId="166" fontId="6" fillId="0" borderId="12" xfId="15" applyNumberFormat="1" applyFont="1" applyBorder="1" applyAlignment="1">
      <alignment vertical="center"/>
    </xf>
    <xf numFmtId="166" fontId="6" fillId="0" borderId="23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3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1" xfId="18" applyNumberFormat="1" applyFont="1" applyFill="1" applyBorder="1" applyAlignment="1" applyProtection="1">
      <alignment vertical="center" wrapText="1"/>
      <protection locked="0"/>
    </xf>
    <xf numFmtId="0" fontId="9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1" fontId="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6" xfId="18" applyNumberFormat="1" applyFont="1" applyFill="1" applyBorder="1" applyAlignment="1" applyProtection="1">
      <alignment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1" fillId="0" borderId="26" xfId="0" applyNumberFormat="1" applyFont="1" applyFill="1" applyBorder="1" applyAlignment="1" applyProtection="1">
      <alignment horizontal="right" vertical="center"/>
      <protection locked="0"/>
    </xf>
    <xf numFmtId="3" fontId="1" fillId="0" borderId="46" xfId="0" applyNumberFormat="1" applyFont="1" applyFill="1" applyBorder="1" applyAlignment="1" applyProtection="1">
      <alignment horizontal="right" vertical="center"/>
      <protection locked="0"/>
    </xf>
    <xf numFmtId="1" fontId="14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1" xfId="18" applyNumberFormat="1" applyFont="1" applyFill="1" applyBorder="1" applyAlignment="1" applyProtection="1">
      <alignment vertical="center" wrapText="1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5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164" fontId="17" fillId="0" borderId="21" xfId="18" applyNumberFormat="1" applyFont="1" applyFill="1" applyBorder="1" applyAlignment="1" applyProtection="1">
      <alignment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3" fontId="17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NumberFormat="1" applyFont="1" applyFill="1" applyBorder="1" applyAlignment="1" applyProtection="1">
      <alignment vertical="center" wrapText="1"/>
      <protection locked="0"/>
    </xf>
    <xf numFmtId="0" fontId="2" fillId="0" borderId="59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1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53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right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NumberFormat="1" applyFont="1" applyFill="1" applyBorder="1" applyAlignment="1" applyProtection="1">
      <alignment vertical="center" wrapText="1"/>
      <protection locked="0"/>
    </xf>
    <xf numFmtId="3" fontId="18" fillId="0" borderId="21" xfId="0" applyNumberFormat="1" applyFont="1" applyFill="1" applyBorder="1" applyAlignment="1" applyProtection="1">
      <alignment horizontal="right" vertical="center"/>
      <protection locked="0"/>
    </xf>
    <xf numFmtId="3" fontId="18" fillId="0" borderId="43" xfId="0" applyNumberFormat="1" applyFont="1" applyFill="1" applyBorder="1" applyAlignment="1" applyProtection="1">
      <alignment horizontal="right" vertical="center"/>
      <protection locked="0"/>
    </xf>
    <xf numFmtId="164" fontId="3" fillId="0" borderId="26" xfId="18" applyNumberFormat="1" applyFont="1" applyFill="1" applyBorder="1" applyAlignment="1" applyProtection="1">
      <alignment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4" xfId="0" applyNumberFormat="1" applyFont="1" applyFill="1" applyBorder="1" applyAlignment="1" applyProtection="1">
      <alignment horizontal="center" vertical="center"/>
      <protection locked="0"/>
    </xf>
    <xf numFmtId="164" fontId="1" fillId="0" borderId="21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164" fontId="1" fillId="0" borderId="0" xfId="18" applyNumberFormat="1" applyFont="1" applyFill="1" applyBorder="1" applyAlignment="1" applyProtection="1">
      <alignment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Continuous" vertical="center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NumberFormat="1" applyFont="1" applyFill="1" applyBorder="1" applyAlignment="1" applyProtection="1">
      <alignment horizontal="centerContinuous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9" xfId="0" applyNumberFormat="1" applyFont="1" applyFill="1" applyBorder="1" applyAlignment="1" applyProtection="1">
      <alignment vertical="center" wrapText="1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0" fontId="3" fillId="0" borderId="28" xfId="0" applyNumberFormat="1" applyFont="1" applyFill="1" applyBorder="1" applyAlignment="1" applyProtection="1">
      <alignment horizontal="left" vertical="center"/>
      <protection locked="0"/>
    </xf>
    <xf numFmtId="0" fontId="9" fillId="0" borderId="57" xfId="0" applyNumberFormat="1" applyFont="1" applyFill="1" applyBorder="1" applyAlignment="1" applyProtection="1">
      <alignment horizontal="center" vertical="center"/>
      <protection locked="0"/>
    </xf>
    <xf numFmtId="164" fontId="1" fillId="0" borderId="45" xfId="18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center"/>
    </xf>
    <xf numFmtId="164" fontId="14" fillId="0" borderId="21" xfId="18" applyNumberFormat="1" applyFont="1" applyFill="1" applyBorder="1" applyAlignment="1" applyProtection="1">
      <alignment vertical="center" wrapText="1"/>
      <protection locked="0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 wrapText="1"/>
    </xf>
    <xf numFmtId="3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1" fontId="3" fillId="0" borderId="2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49" xfId="0" applyNumberFormat="1" applyFont="1" applyFill="1" applyBorder="1" applyAlignment="1" applyProtection="1">
      <alignment horizontal="left"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3" fontId="3" fillId="0" borderId="50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1" fillId="0" borderId="20" xfId="18" applyNumberFormat="1" applyFont="1" applyFill="1" applyBorder="1" applyAlignment="1" applyProtection="1">
      <alignment vertical="center" wrapText="1"/>
      <protection locked="0"/>
    </xf>
    <xf numFmtId="164" fontId="1" fillId="0" borderId="20" xfId="18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9" xfId="18" applyNumberFormat="1" applyFont="1" applyFill="1" applyBorder="1" applyAlignment="1" applyProtection="1">
      <alignment vertical="center" wrapText="1"/>
      <protection locked="0"/>
    </xf>
    <xf numFmtId="0" fontId="1" fillId="0" borderId="59" xfId="0" applyNumberFormat="1" applyFont="1" applyFill="1" applyBorder="1" applyAlignment="1" applyProtection="1">
      <alignment horizontal="center"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54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left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0" fontId="6" fillId="0" borderId="64" xfId="0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Fill="1" applyBorder="1" applyAlignment="1" applyProtection="1">
      <alignment vertical="center"/>
      <protection locked="0"/>
    </xf>
    <xf numFmtId="49" fontId="1" fillId="0" borderId="54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0" fontId="6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4" fillId="0" borderId="20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17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>
      <alignment vertical="center"/>
    </xf>
    <xf numFmtId="0" fontId="3" fillId="0" borderId="66" xfId="0" applyNumberFormat="1" applyFont="1" applyFill="1" applyBorder="1" applyAlignment="1" applyProtection="1">
      <alignment horizontal="center" vertical="center"/>
      <protection locked="0"/>
    </xf>
    <xf numFmtId="0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0" fontId="14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70" xfId="0" applyNumberFormat="1" applyFont="1" applyFill="1" applyBorder="1" applyAlignment="1" applyProtection="1">
      <alignment horizontal="center" vertical="center"/>
      <protection locked="0"/>
    </xf>
    <xf numFmtId="0" fontId="11" fillId="0" borderId="66" xfId="0" applyNumberFormat="1" applyFont="1" applyFill="1" applyBorder="1" applyAlignment="1" applyProtection="1">
      <alignment/>
      <protection locked="0"/>
    </xf>
    <xf numFmtId="0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>
      <alignment horizontal="center" vertical="center"/>
    </xf>
    <xf numFmtId="0" fontId="8" fillId="0" borderId="73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3" fontId="1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67" xfId="0" applyNumberFormat="1" applyFont="1" applyFill="1" applyBorder="1" applyAlignment="1" applyProtection="1">
      <alignment horizontal="right" vertical="center"/>
      <protection locked="0"/>
    </xf>
    <xf numFmtId="3" fontId="6" fillId="0" borderId="66" xfId="0" applyNumberFormat="1" applyFont="1" applyBorder="1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1" fontId="1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" fillId="0" borderId="26" xfId="0" applyFont="1" applyBorder="1" applyAlignment="1">
      <alignment horizontal="left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NumberFormat="1" applyFont="1" applyFill="1" applyBorder="1" applyAlignment="1" applyProtection="1">
      <alignment horizontal="center" vertical="center"/>
      <protection locked="0"/>
    </xf>
    <xf numFmtId="164" fontId="3" fillId="0" borderId="75" xfId="18" applyNumberFormat="1" applyFont="1" applyFill="1" applyBorder="1" applyAlignment="1" applyProtection="1">
      <alignment vertical="center" wrapText="1"/>
      <protection locked="0"/>
    </xf>
    <xf numFmtId="0" fontId="9" fillId="0" borderId="76" xfId="0" applyNumberFormat="1" applyFont="1" applyFill="1" applyBorder="1" applyAlignment="1" applyProtection="1">
      <alignment horizontal="center" vertical="center"/>
      <protection locked="0"/>
    </xf>
    <xf numFmtId="3" fontId="3" fillId="0" borderId="5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0" fontId="6" fillId="0" borderId="78" xfId="0" applyFont="1" applyBorder="1" applyAlignment="1">
      <alignment horizontal="center" vertical="center" wrapText="1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1" fillId="0" borderId="81" xfId="0" applyNumberFormat="1" applyFont="1" applyFill="1" applyBorder="1" applyAlignment="1" applyProtection="1">
      <alignment horizontal="right" vertical="center"/>
      <protection locked="0"/>
    </xf>
    <xf numFmtId="3" fontId="6" fillId="0" borderId="79" xfId="0" applyNumberFormat="1" applyFont="1" applyBorder="1" applyAlignment="1">
      <alignment horizontal="right" vertical="center"/>
    </xf>
    <xf numFmtId="164" fontId="1" fillId="0" borderId="8" xfId="18" applyNumberFormat="1" applyFont="1" applyFill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9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>
      <alignment horizontal="right" vertical="center"/>
    </xf>
    <xf numFmtId="166" fontId="13" fillId="0" borderId="31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3" fontId="13" fillId="0" borderId="31" xfId="0" applyNumberFormat="1" applyFont="1" applyFill="1" applyBorder="1" applyAlignment="1" applyProtection="1">
      <alignment horizontal="center"/>
      <protection locked="0"/>
    </xf>
    <xf numFmtId="3" fontId="13" fillId="0" borderId="14" xfId="0" applyNumberFormat="1" applyFont="1" applyFill="1" applyBorder="1" applyAlignment="1" applyProtection="1">
      <alignment horizontal="center"/>
      <protection locked="0"/>
    </xf>
    <xf numFmtId="0" fontId="6" fillId="0" borderId="82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91">
      <selection activeCell="J117" sqref="J117"/>
    </sheetView>
  </sheetViews>
  <sheetFormatPr defaultColWidth="9.140625" defaultRowHeight="12.75"/>
  <cols>
    <col min="1" max="1" width="7.8515625" style="1" customWidth="1"/>
    <col min="2" max="2" width="43.57421875" style="1" customWidth="1"/>
    <col min="3" max="3" width="6.7109375" style="76" customWidth="1"/>
    <col min="4" max="4" width="15.28125" style="1" customWidth="1"/>
    <col min="5" max="5" width="15.421875" style="75" customWidth="1"/>
    <col min="6" max="16384" width="10.00390625" style="1" customWidth="1"/>
  </cols>
  <sheetData>
    <row r="1" ht="12.75" customHeight="1">
      <c r="D1" s="77" t="s">
        <v>31</v>
      </c>
    </row>
    <row r="2" spans="1:4" ht="12.75" customHeight="1">
      <c r="A2" s="5"/>
      <c r="B2" s="6"/>
      <c r="C2" s="78"/>
      <c r="D2" s="8" t="s">
        <v>135</v>
      </c>
    </row>
    <row r="3" spans="1:4" ht="12.75" customHeight="1">
      <c r="A3" s="5"/>
      <c r="B3" s="6"/>
      <c r="C3" s="78"/>
      <c r="D3" s="9" t="s">
        <v>1</v>
      </c>
    </row>
    <row r="4" spans="1:4" ht="12.75" customHeight="1">
      <c r="A4" s="5"/>
      <c r="B4" s="6"/>
      <c r="C4" s="78"/>
      <c r="D4" s="9" t="s">
        <v>71</v>
      </c>
    </row>
    <row r="5" spans="1:4" ht="6.75" customHeight="1">
      <c r="A5" s="5"/>
      <c r="B5" s="6"/>
      <c r="C5" s="78"/>
      <c r="D5" s="7"/>
    </row>
    <row r="6" spans="1:5" s="83" customFormat="1" ht="36.75" customHeight="1">
      <c r="A6" s="10" t="s">
        <v>32</v>
      </c>
      <c r="B6" s="79"/>
      <c r="C6" s="80"/>
      <c r="D6" s="81"/>
      <c r="E6" s="82"/>
    </row>
    <row r="7" spans="1:5" s="3" customFormat="1" ht="15" customHeight="1" thickBot="1">
      <c r="A7" s="13"/>
      <c r="B7" s="11"/>
      <c r="C7" s="84"/>
      <c r="E7" s="85" t="s">
        <v>2</v>
      </c>
    </row>
    <row r="8" spans="1:5" s="18" customFormat="1" ht="22.5" customHeight="1">
      <c r="A8" s="86" t="s">
        <v>3</v>
      </c>
      <c r="B8" s="15" t="s">
        <v>4</v>
      </c>
      <c r="C8" s="87" t="s">
        <v>5</v>
      </c>
      <c r="D8" s="88" t="s">
        <v>6</v>
      </c>
      <c r="E8" s="89"/>
    </row>
    <row r="9" spans="1:5" s="18" customFormat="1" ht="13.5" customHeight="1">
      <c r="A9" s="90" t="s">
        <v>7</v>
      </c>
      <c r="B9" s="91"/>
      <c r="C9" s="92" t="s">
        <v>8</v>
      </c>
      <c r="D9" s="93" t="s">
        <v>9</v>
      </c>
      <c r="E9" s="94" t="s">
        <v>10</v>
      </c>
    </row>
    <row r="10" spans="1:5" s="26" customFormat="1" ht="10.5" customHeight="1" thickBot="1">
      <c r="A10" s="95">
        <v>1</v>
      </c>
      <c r="B10" s="24">
        <v>2</v>
      </c>
      <c r="C10" s="23">
        <v>3</v>
      </c>
      <c r="D10" s="96">
        <v>4</v>
      </c>
      <c r="E10" s="97">
        <v>5</v>
      </c>
    </row>
    <row r="11" spans="1:5" s="26" customFormat="1" ht="18" customHeight="1" thickBot="1" thickTop="1">
      <c r="A11" s="27">
        <v>600</v>
      </c>
      <c r="B11" s="41" t="s">
        <v>33</v>
      </c>
      <c r="C11" s="98"/>
      <c r="D11" s="30">
        <f>D20+D12+D25</f>
        <v>1188000</v>
      </c>
      <c r="E11" s="99">
        <f>E20+E12+E25</f>
        <v>398000</v>
      </c>
    </row>
    <row r="12" spans="1:5" s="26" customFormat="1" ht="19.5" customHeight="1" thickTop="1">
      <c r="A12" s="46">
        <v>60016</v>
      </c>
      <c r="B12" s="219" t="s">
        <v>68</v>
      </c>
      <c r="C12" s="220" t="s">
        <v>34</v>
      </c>
      <c r="D12" s="221">
        <f>SUM(D13:D15)</f>
        <v>485500</v>
      </c>
      <c r="E12" s="134">
        <f>SUM(E13:E15)</f>
        <v>295500</v>
      </c>
    </row>
    <row r="13" spans="1:5" s="116" customFormat="1" ht="19.5" customHeight="1">
      <c r="A13" s="54">
        <v>4270</v>
      </c>
      <c r="B13" s="55" t="s">
        <v>64</v>
      </c>
      <c r="C13" s="124"/>
      <c r="D13" s="223">
        <v>5500</v>
      </c>
      <c r="E13" s="115">
        <v>250000</v>
      </c>
    </row>
    <row r="14" spans="1:5" s="116" customFormat="1" ht="27.75" customHeight="1">
      <c r="A14" s="54">
        <v>4390</v>
      </c>
      <c r="B14" s="272" t="s">
        <v>132</v>
      </c>
      <c r="C14" s="124"/>
      <c r="D14" s="223"/>
      <c r="E14" s="115">
        <v>5500</v>
      </c>
    </row>
    <row r="15" spans="1:5" s="116" customFormat="1" ht="15.75" customHeight="1">
      <c r="A15" s="54">
        <v>6050</v>
      </c>
      <c r="B15" s="55" t="s">
        <v>99</v>
      </c>
      <c r="C15" s="124"/>
      <c r="D15" s="223">
        <f>SUM(D16:D19)</f>
        <v>480000</v>
      </c>
      <c r="E15" s="115">
        <f>SUM(E16:E19)</f>
        <v>40000</v>
      </c>
    </row>
    <row r="16" spans="1:5" s="116" customFormat="1" ht="13.5" customHeight="1">
      <c r="A16" s="54"/>
      <c r="B16" s="287" t="s">
        <v>98</v>
      </c>
      <c r="C16" s="124"/>
      <c r="D16" s="290"/>
      <c r="E16" s="291">
        <v>40000</v>
      </c>
    </row>
    <row r="17" spans="1:5" s="116" customFormat="1" ht="15" customHeight="1">
      <c r="A17" s="54"/>
      <c r="B17" s="288" t="s">
        <v>96</v>
      </c>
      <c r="C17" s="124"/>
      <c r="D17" s="290">
        <v>100000</v>
      </c>
      <c r="E17" s="291"/>
    </row>
    <row r="18" spans="1:5" s="116" customFormat="1" ht="29.25" customHeight="1">
      <c r="A18" s="54"/>
      <c r="B18" s="289" t="s">
        <v>97</v>
      </c>
      <c r="C18" s="124"/>
      <c r="D18" s="290">
        <v>300000</v>
      </c>
      <c r="E18" s="291"/>
    </row>
    <row r="19" spans="1:5" s="116" customFormat="1" ht="15" customHeight="1">
      <c r="A19" s="54"/>
      <c r="B19" s="287" t="s">
        <v>95</v>
      </c>
      <c r="C19" s="124"/>
      <c r="D19" s="290">
        <v>80000</v>
      </c>
      <c r="E19" s="291"/>
    </row>
    <row r="20" spans="1:5" s="26" customFormat="1" ht="17.25" customHeight="1">
      <c r="A20" s="130">
        <v>60017</v>
      </c>
      <c r="B20" s="101" t="s">
        <v>35</v>
      </c>
      <c r="C20" s="224"/>
      <c r="D20" s="133">
        <f>SUM(D21:D24)</f>
        <v>452500</v>
      </c>
      <c r="E20" s="225">
        <f>SUM(E21:E24)</f>
        <v>102500</v>
      </c>
    </row>
    <row r="21" spans="1:5" s="26" customFormat="1" ht="17.25" customHeight="1">
      <c r="A21" s="54">
        <v>4270</v>
      </c>
      <c r="B21" s="55" t="s">
        <v>64</v>
      </c>
      <c r="C21" s="124" t="s">
        <v>34</v>
      </c>
      <c r="D21" s="114">
        <v>302500</v>
      </c>
      <c r="E21" s="104"/>
    </row>
    <row r="22" spans="1:5" s="26" customFormat="1" ht="25.5" customHeight="1">
      <c r="A22" s="54">
        <v>4390</v>
      </c>
      <c r="B22" s="272" t="s">
        <v>132</v>
      </c>
      <c r="C22" s="124" t="s">
        <v>34</v>
      </c>
      <c r="D22" s="114"/>
      <c r="E22" s="104">
        <v>2500</v>
      </c>
    </row>
    <row r="23" spans="1:5" s="26" customFormat="1" ht="29.25" customHeight="1">
      <c r="A23" s="54">
        <v>6050</v>
      </c>
      <c r="B23" s="55" t="s">
        <v>100</v>
      </c>
      <c r="C23" s="124" t="s">
        <v>34</v>
      </c>
      <c r="D23" s="114"/>
      <c r="E23" s="104">
        <v>100000</v>
      </c>
    </row>
    <row r="24" spans="1:5" s="26" customFormat="1" ht="31.5" customHeight="1">
      <c r="A24" s="54">
        <v>6050</v>
      </c>
      <c r="B24" s="55" t="s">
        <v>92</v>
      </c>
      <c r="C24" s="113" t="s">
        <v>86</v>
      </c>
      <c r="D24" s="39">
        <v>150000</v>
      </c>
      <c r="E24" s="104"/>
    </row>
    <row r="25" spans="1:5" s="26" customFormat="1" ht="19.5" customHeight="1">
      <c r="A25" s="319">
        <v>60053</v>
      </c>
      <c r="B25" s="320" t="s">
        <v>122</v>
      </c>
      <c r="C25" s="220" t="s">
        <v>123</v>
      </c>
      <c r="D25" s="322">
        <f>SUM(D26)</f>
        <v>250000</v>
      </c>
      <c r="E25" s="321"/>
    </row>
    <row r="26" spans="1:5" s="26" customFormat="1" ht="31.5" customHeight="1" thickBot="1">
      <c r="A26" s="36">
        <v>6050</v>
      </c>
      <c r="B26" s="318" t="s">
        <v>133</v>
      </c>
      <c r="C26" s="113"/>
      <c r="D26" s="39">
        <v>250000</v>
      </c>
      <c r="E26" s="104"/>
    </row>
    <row r="27" spans="1:5" s="26" customFormat="1" ht="19.5" customHeight="1" hidden="1" thickBot="1">
      <c r="A27" s="137">
        <v>700</v>
      </c>
      <c r="B27" s="298" t="s">
        <v>36</v>
      </c>
      <c r="C27" s="299" t="s">
        <v>34</v>
      </c>
      <c r="D27" s="300">
        <f>D28</f>
        <v>0</v>
      </c>
      <c r="E27" s="301">
        <f>E28</f>
        <v>0</v>
      </c>
    </row>
    <row r="28" spans="1:5" s="26" customFormat="1" ht="18" customHeight="1" hidden="1" thickTop="1">
      <c r="A28" s="100">
        <v>70095</v>
      </c>
      <c r="B28" s="107" t="s">
        <v>16</v>
      </c>
      <c r="C28" s="102"/>
      <c r="D28" s="103">
        <f>SUM(D29:D30)</f>
        <v>0</v>
      </c>
      <c r="E28" s="108">
        <f>SUM(E29:E30)</f>
        <v>0</v>
      </c>
    </row>
    <row r="29" spans="1:5" s="26" customFormat="1" ht="15" customHeight="1" hidden="1">
      <c r="A29" s="36">
        <v>4170</v>
      </c>
      <c r="B29" s="37" t="s">
        <v>26</v>
      </c>
      <c r="C29" s="109"/>
      <c r="D29" s="57"/>
      <c r="E29" s="110"/>
    </row>
    <row r="30" spans="1:5" s="26" customFormat="1" ht="16.5" customHeight="1" hidden="1" thickBot="1">
      <c r="A30" s="54">
        <v>4300</v>
      </c>
      <c r="B30" s="55" t="s">
        <v>12</v>
      </c>
      <c r="C30" s="109"/>
      <c r="D30" s="57"/>
      <c r="E30" s="110"/>
    </row>
    <row r="31" spans="1:5" s="3" customFormat="1" ht="15" customHeight="1" thickBot="1" thickTop="1">
      <c r="A31" s="27">
        <v>750</v>
      </c>
      <c r="B31" s="28" t="s">
        <v>11</v>
      </c>
      <c r="C31" s="111"/>
      <c r="D31" s="43">
        <f>D47+D34+D44+D32</f>
        <v>150000</v>
      </c>
      <c r="E31" s="44">
        <f>E47+E34+E44+E32</f>
        <v>150000</v>
      </c>
    </row>
    <row r="32" spans="1:5" s="3" customFormat="1" ht="15.75" customHeight="1" thickTop="1">
      <c r="A32" s="251">
        <v>75011</v>
      </c>
      <c r="B32" s="282" t="s">
        <v>91</v>
      </c>
      <c r="C32" s="279" t="s">
        <v>39</v>
      </c>
      <c r="D32" s="280"/>
      <c r="E32" s="281">
        <f>E33</f>
        <v>30000</v>
      </c>
    </row>
    <row r="33" spans="1:5" s="3" customFormat="1" ht="17.25" customHeight="1">
      <c r="A33" s="135">
        <v>4210</v>
      </c>
      <c r="B33" s="284" t="s">
        <v>18</v>
      </c>
      <c r="C33" s="121"/>
      <c r="D33" s="49"/>
      <c r="E33" s="136">
        <v>30000</v>
      </c>
    </row>
    <row r="34" spans="1:5" s="26" customFormat="1" ht="15.75" customHeight="1">
      <c r="A34" s="251">
        <v>75023</v>
      </c>
      <c r="B34" s="282" t="s">
        <v>37</v>
      </c>
      <c r="C34" s="283"/>
      <c r="D34" s="252">
        <f>SUM(D35:D43)</f>
        <v>150000</v>
      </c>
      <c r="E34" s="253">
        <f>SUM(E35:E43)</f>
        <v>120000</v>
      </c>
    </row>
    <row r="35" spans="1:5" s="116" customFormat="1" ht="15.75" customHeight="1">
      <c r="A35" s="54">
        <v>3020</v>
      </c>
      <c r="B35" s="112" t="s">
        <v>38</v>
      </c>
      <c r="C35" s="113" t="s">
        <v>77</v>
      </c>
      <c r="D35" s="114"/>
      <c r="E35" s="115">
        <v>10000</v>
      </c>
    </row>
    <row r="36" spans="1:5" s="116" customFormat="1" ht="15.75" customHeight="1">
      <c r="A36" s="54">
        <v>4110</v>
      </c>
      <c r="B36" s="59" t="s">
        <v>24</v>
      </c>
      <c r="C36" s="113" t="s">
        <v>39</v>
      </c>
      <c r="D36" s="114">
        <v>10000</v>
      </c>
      <c r="E36" s="115"/>
    </row>
    <row r="37" spans="1:5" s="116" customFormat="1" ht="15.75" customHeight="1">
      <c r="A37" s="54">
        <v>4120</v>
      </c>
      <c r="B37" s="59" t="s">
        <v>43</v>
      </c>
      <c r="C37" s="113" t="s">
        <v>39</v>
      </c>
      <c r="D37" s="114">
        <v>50000</v>
      </c>
      <c r="E37" s="115"/>
    </row>
    <row r="38" spans="1:5" s="116" customFormat="1" ht="15.75" customHeight="1">
      <c r="A38" s="54">
        <v>4140</v>
      </c>
      <c r="B38" s="112" t="s">
        <v>40</v>
      </c>
      <c r="C38" s="113" t="s">
        <v>39</v>
      </c>
      <c r="D38" s="114">
        <v>50000</v>
      </c>
      <c r="E38" s="115"/>
    </row>
    <row r="39" spans="1:5" s="116" customFormat="1" ht="15.75" customHeight="1">
      <c r="A39" s="54">
        <v>4210</v>
      </c>
      <c r="B39" s="112" t="s">
        <v>18</v>
      </c>
      <c r="C39" s="113" t="s">
        <v>39</v>
      </c>
      <c r="D39" s="114"/>
      <c r="E39" s="115">
        <v>70000</v>
      </c>
    </row>
    <row r="40" spans="1:5" s="116" customFormat="1" ht="15.75" customHeight="1">
      <c r="A40" s="54">
        <v>4270</v>
      </c>
      <c r="B40" s="112" t="s">
        <v>64</v>
      </c>
      <c r="C40" s="113" t="s">
        <v>39</v>
      </c>
      <c r="D40" s="114">
        <v>10000</v>
      </c>
      <c r="E40" s="115"/>
    </row>
    <row r="41" spans="1:5" s="116" customFormat="1" ht="15.75" customHeight="1">
      <c r="A41" s="54">
        <v>4300</v>
      </c>
      <c r="B41" s="55" t="s">
        <v>12</v>
      </c>
      <c r="C41" s="113" t="s">
        <v>39</v>
      </c>
      <c r="D41" s="114"/>
      <c r="E41" s="115">
        <v>40000</v>
      </c>
    </row>
    <row r="42" spans="1:5" s="116" customFormat="1" ht="45">
      <c r="A42" s="170">
        <v>4370</v>
      </c>
      <c r="B42" s="117" t="s">
        <v>90</v>
      </c>
      <c r="C42" s="118" t="s">
        <v>39</v>
      </c>
      <c r="D42" s="114">
        <v>10000</v>
      </c>
      <c r="E42" s="115"/>
    </row>
    <row r="43" spans="1:5" s="116" customFormat="1" ht="30" customHeight="1">
      <c r="A43" s="172">
        <v>4740</v>
      </c>
      <c r="B43" s="119" t="s">
        <v>22</v>
      </c>
      <c r="C43" s="145" t="s">
        <v>39</v>
      </c>
      <c r="D43" s="228">
        <v>20000</v>
      </c>
      <c r="E43" s="229"/>
    </row>
    <row r="44" spans="1:5" s="116" customFormat="1" ht="18" customHeight="1" hidden="1">
      <c r="A44" s="46">
        <v>75075</v>
      </c>
      <c r="B44" s="120" t="s">
        <v>41</v>
      </c>
      <c r="C44" s="121" t="s">
        <v>42</v>
      </c>
      <c r="D44" s="49">
        <f>SUM(D45:D46)</f>
        <v>0</v>
      </c>
      <c r="E44" s="122">
        <f>SUM(E45:E46)</f>
        <v>0</v>
      </c>
    </row>
    <row r="45" spans="1:5" s="116" customFormat="1" ht="13.5" customHeight="1" hidden="1">
      <c r="A45" s="54">
        <v>4210</v>
      </c>
      <c r="B45" s="55" t="s">
        <v>18</v>
      </c>
      <c r="C45" s="123"/>
      <c r="D45" s="114"/>
      <c r="E45" s="115"/>
    </row>
    <row r="46" spans="1:5" s="26" customFormat="1" ht="13.5" customHeight="1" hidden="1">
      <c r="A46" s="54">
        <v>4300</v>
      </c>
      <c r="B46" s="55" t="s">
        <v>12</v>
      </c>
      <c r="C46" s="109"/>
      <c r="D46" s="57"/>
      <c r="E46" s="110"/>
    </row>
    <row r="47" spans="1:5" s="3" customFormat="1" ht="18" customHeight="1" hidden="1">
      <c r="A47" s="46">
        <v>75095</v>
      </c>
      <c r="B47" s="47" t="s">
        <v>16</v>
      </c>
      <c r="C47" s="121"/>
      <c r="D47" s="49">
        <f>SUM(D48:D52)</f>
        <v>0</v>
      </c>
      <c r="E47" s="122">
        <f>SUM(E48:E52)</f>
        <v>0</v>
      </c>
    </row>
    <row r="48" spans="1:5" s="125" customFormat="1" ht="13.5" customHeight="1" hidden="1">
      <c r="A48" s="54">
        <v>4110</v>
      </c>
      <c r="B48" s="59" t="s">
        <v>24</v>
      </c>
      <c r="C48" s="124"/>
      <c r="D48" s="114"/>
      <c r="E48" s="115"/>
    </row>
    <row r="49" spans="1:5" s="125" customFormat="1" ht="13.5" customHeight="1" hidden="1">
      <c r="A49" s="54"/>
      <c r="B49" s="59" t="s">
        <v>134</v>
      </c>
      <c r="C49" s="124"/>
      <c r="D49" s="114"/>
      <c r="E49" s="115"/>
    </row>
    <row r="50" spans="1:5" s="125" customFormat="1" ht="15" customHeight="1" hidden="1">
      <c r="A50" s="226">
        <v>4210</v>
      </c>
      <c r="B50" s="61" t="s">
        <v>18</v>
      </c>
      <c r="C50" s="227"/>
      <c r="D50" s="228"/>
      <c r="E50" s="229"/>
    </row>
    <row r="51" spans="1:5" s="125" customFormat="1" ht="15.75" customHeight="1" hidden="1">
      <c r="A51" s="54">
        <v>4300</v>
      </c>
      <c r="B51" s="55" t="s">
        <v>12</v>
      </c>
      <c r="C51" s="124"/>
      <c r="D51" s="114"/>
      <c r="E51" s="115"/>
    </row>
    <row r="52" spans="1:5" s="125" customFormat="1" ht="16.5" customHeight="1" hidden="1" thickBot="1">
      <c r="A52" s="54">
        <v>4430</v>
      </c>
      <c r="B52" s="37" t="s">
        <v>21</v>
      </c>
      <c r="C52" s="124"/>
      <c r="D52" s="114"/>
      <c r="E52" s="115"/>
    </row>
    <row r="53" spans="1:5" s="129" customFormat="1" ht="19.5" customHeight="1" hidden="1" thickBot="1" thickTop="1">
      <c r="A53" s="126">
        <v>758</v>
      </c>
      <c r="B53" s="127" t="s">
        <v>44</v>
      </c>
      <c r="C53" s="128"/>
      <c r="D53" s="106">
        <f>D54</f>
        <v>0</v>
      </c>
      <c r="E53" s="99"/>
    </row>
    <row r="54" spans="1:5" s="129" customFormat="1" ht="18" customHeight="1" hidden="1" thickTop="1">
      <c r="A54" s="130">
        <v>75818</v>
      </c>
      <c r="B54" s="131" t="s">
        <v>45</v>
      </c>
      <c r="C54" s="132"/>
      <c r="D54" s="133">
        <f>SUM(D55:D56)</f>
        <v>0</v>
      </c>
      <c r="E54" s="134"/>
    </row>
    <row r="55" spans="1:5" s="125" customFormat="1" ht="15" hidden="1">
      <c r="A55" s="246">
        <v>4810</v>
      </c>
      <c r="B55" s="247" t="s">
        <v>46</v>
      </c>
      <c r="C55" s="248"/>
      <c r="D55" s="249"/>
      <c r="E55" s="250"/>
    </row>
    <row r="56" spans="1:5" s="125" customFormat="1" ht="15" hidden="1">
      <c r="A56" s="54">
        <v>4810</v>
      </c>
      <c r="B56" s="55" t="s">
        <v>70</v>
      </c>
      <c r="C56" s="156"/>
      <c r="D56" s="114"/>
      <c r="E56" s="115"/>
    </row>
    <row r="57" spans="1:5" s="45" customFormat="1" ht="18" customHeight="1" thickBot="1">
      <c r="A57" s="365">
        <v>801</v>
      </c>
      <c r="B57" s="366" t="s">
        <v>13</v>
      </c>
      <c r="C57" s="367" t="s">
        <v>14</v>
      </c>
      <c r="D57" s="368">
        <f>D72+D58+D66</f>
        <v>35600</v>
      </c>
      <c r="E57" s="369">
        <f>E72+E58+E66</f>
        <v>35600</v>
      </c>
    </row>
    <row r="58" spans="1:5" s="3" customFormat="1" ht="15" customHeight="1" thickTop="1">
      <c r="A58" s="46">
        <v>80101</v>
      </c>
      <c r="B58" s="47" t="s">
        <v>115</v>
      </c>
      <c r="C58" s="147"/>
      <c r="D58" s="49">
        <f>SUM(D59:D65)</f>
        <v>8700</v>
      </c>
      <c r="E58" s="122">
        <f>SUM(E59:E65)</f>
        <v>8700</v>
      </c>
    </row>
    <row r="59" spans="1:5" s="125" customFormat="1" ht="16.5" customHeight="1">
      <c r="A59" s="246">
        <v>3020</v>
      </c>
      <c r="B59" s="375" t="s">
        <v>38</v>
      </c>
      <c r="C59" s="305"/>
      <c r="D59" s="249">
        <v>2000</v>
      </c>
      <c r="E59" s="250"/>
    </row>
    <row r="60" spans="1:5" s="125" customFormat="1" ht="16.5" customHeight="1">
      <c r="A60" s="54">
        <v>4140</v>
      </c>
      <c r="B60" s="304" t="s">
        <v>40</v>
      </c>
      <c r="C60" s="156"/>
      <c r="D60" s="114">
        <v>3700</v>
      </c>
      <c r="E60" s="115"/>
    </row>
    <row r="61" spans="1:5" s="125" customFormat="1" ht="15" customHeight="1">
      <c r="A61" s="54">
        <v>4210</v>
      </c>
      <c r="B61" s="304" t="s">
        <v>18</v>
      </c>
      <c r="C61" s="156"/>
      <c r="D61" s="114"/>
      <c r="E61" s="115">
        <v>1000</v>
      </c>
    </row>
    <row r="62" spans="1:5" s="125" customFormat="1" ht="27.75" customHeight="1">
      <c r="A62" s="54">
        <v>4240</v>
      </c>
      <c r="B62" s="37" t="s">
        <v>27</v>
      </c>
      <c r="C62" s="156"/>
      <c r="D62" s="114">
        <v>3000</v>
      </c>
      <c r="E62" s="115"/>
    </row>
    <row r="63" spans="1:5" s="125" customFormat="1" ht="14.25" customHeight="1">
      <c r="A63" s="54">
        <v>4260</v>
      </c>
      <c r="B63" s="304" t="s">
        <v>116</v>
      </c>
      <c r="C63" s="156"/>
      <c r="D63" s="114"/>
      <c r="E63" s="115">
        <v>3700</v>
      </c>
    </row>
    <row r="64" spans="1:5" s="125" customFormat="1" ht="17.25" customHeight="1">
      <c r="A64" s="54">
        <v>4300</v>
      </c>
      <c r="B64" s="37" t="s">
        <v>12</v>
      </c>
      <c r="C64" s="156"/>
      <c r="D64" s="114"/>
      <c r="E64" s="115">
        <v>3000</v>
      </c>
    </row>
    <row r="65" spans="1:5" s="125" customFormat="1" ht="28.5" customHeight="1">
      <c r="A65" s="54">
        <v>4750</v>
      </c>
      <c r="B65" s="148" t="s">
        <v>48</v>
      </c>
      <c r="C65" s="156"/>
      <c r="D65" s="114"/>
      <c r="E65" s="115">
        <v>1000</v>
      </c>
    </row>
    <row r="66" spans="1:5" s="3" customFormat="1" ht="17.25" customHeight="1">
      <c r="A66" s="46">
        <v>80110</v>
      </c>
      <c r="B66" s="47" t="s">
        <v>117</v>
      </c>
      <c r="C66" s="147"/>
      <c r="D66" s="49">
        <f>SUM(D67:D71)</f>
        <v>23700</v>
      </c>
      <c r="E66" s="122">
        <f>SUM(E67:E71)</f>
        <v>26900</v>
      </c>
    </row>
    <row r="67" spans="1:5" s="125" customFormat="1" ht="17.25" customHeight="1">
      <c r="A67" s="54">
        <v>3020</v>
      </c>
      <c r="B67" s="112" t="s">
        <v>38</v>
      </c>
      <c r="C67" s="305"/>
      <c r="D67" s="114"/>
      <c r="E67" s="115">
        <v>21000</v>
      </c>
    </row>
    <row r="68" spans="1:5" s="125" customFormat="1" ht="17.25" customHeight="1">
      <c r="A68" s="54">
        <v>4010</v>
      </c>
      <c r="B68" s="304" t="s">
        <v>47</v>
      </c>
      <c r="C68" s="156"/>
      <c r="D68" s="114">
        <v>21000</v>
      </c>
      <c r="E68" s="115"/>
    </row>
    <row r="69" spans="1:5" s="125" customFormat="1" ht="17.25" customHeight="1">
      <c r="A69" s="54">
        <v>4140</v>
      </c>
      <c r="B69" s="304" t="s">
        <v>40</v>
      </c>
      <c r="C69" s="156"/>
      <c r="D69" s="114">
        <v>2700</v>
      </c>
      <c r="E69" s="115"/>
    </row>
    <row r="70" spans="1:5" s="125" customFormat="1" ht="17.25" customHeight="1">
      <c r="A70" s="54">
        <v>4260</v>
      </c>
      <c r="B70" s="304" t="s">
        <v>116</v>
      </c>
      <c r="C70" s="156"/>
      <c r="D70" s="114"/>
      <c r="E70" s="115">
        <v>2700</v>
      </c>
    </row>
    <row r="71" spans="1:5" s="125" customFormat="1" ht="17.25" customHeight="1">
      <c r="A71" s="54">
        <v>4300</v>
      </c>
      <c r="B71" s="55" t="s">
        <v>12</v>
      </c>
      <c r="C71" s="156"/>
      <c r="D71" s="114"/>
      <c r="E71" s="115">
        <v>3200</v>
      </c>
    </row>
    <row r="72" spans="1:5" s="3" customFormat="1" ht="17.25" customHeight="1">
      <c r="A72" s="46">
        <v>80195</v>
      </c>
      <c r="B72" s="47" t="s">
        <v>16</v>
      </c>
      <c r="C72" s="147"/>
      <c r="D72" s="49">
        <f>D73</f>
        <v>3200</v>
      </c>
      <c r="E72" s="122"/>
    </row>
    <row r="73" spans="1:5" s="3" customFormat="1" ht="14.25" customHeight="1" thickBot="1">
      <c r="A73" s="36">
        <v>4300</v>
      </c>
      <c r="B73" s="37" t="s">
        <v>12</v>
      </c>
      <c r="C73" s="118"/>
      <c r="D73" s="57">
        <v>3200</v>
      </c>
      <c r="E73" s="110"/>
    </row>
    <row r="74" spans="1:5" s="3" customFormat="1" ht="19.5" customHeight="1" hidden="1" thickBot="1">
      <c r="A74" s="137">
        <v>803</v>
      </c>
      <c r="B74" s="149" t="s">
        <v>49</v>
      </c>
      <c r="C74" s="138" t="s">
        <v>14</v>
      </c>
      <c r="D74" s="139">
        <f>D75</f>
        <v>0</v>
      </c>
      <c r="E74" s="140">
        <f>E75</f>
        <v>0</v>
      </c>
    </row>
    <row r="75" spans="1:5" s="3" customFormat="1" ht="18" customHeight="1" hidden="1" thickTop="1">
      <c r="A75" s="141">
        <v>80395</v>
      </c>
      <c r="B75" s="150" t="s">
        <v>16</v>
      </c>
      <c r="C75" s="142"/>
      <c r="D75" s="143">
        <f>SUM(D76:D77)</f>
        <v>0</v>
      </c>
      <c r="E75" s="144">
        <f>SUM(E76:E77)</f>
        <v>0</v>
      </c>
    </row>
    <row r="76" spans="1:5" s="3" customFormat="1" ht="45" hidden="1">
      <c r="A76" s="230">
        <v>2330</v>
      </c>
      <c r="B76" s="231" t="s">
        <v>50</v>
      </c>
      <c r="C76" s="232"/>
      <c r="D76" s="233"/>
      <c r="E76" s="234"/>
    </row>
    <row r="77" spans="1:5" s="3" customFormat="1" ht="47.25" customHeight="1" hidden="1">
      <c r="A77" s="170">
        <v>2710</v>
      </c>
      <c r="B77" s="117" t="s">
        <v>51</v>
      </c>
      <c r="C77" s="118"/>
      <c r="D77" s="57"/>
      <c r="E77" s="110"/>
    </row>
    <row r="78" spans="1:5" s="129" customFormat="1" ht="20.25" customHeight="1" thickBot="1" thickTop="1">
      <c r="A78" s="126">
        <v>851</v>
      </c>
      <c r="B78" s="127" t="s">
        <v>52</v>
      </c>
      <c r="C78" s="128"/>
      <c r="D78" s="106">
        <f>D79+D95</f>
        <v>201180</v>
      </c>
      <c r="E78" s="99">
        <f>E79+E95</f>
        <v>201180</v>
      </c>
    </row>
    <row r="79" spans="1:5" s="129" customFormat="1" ht="18" customHeight="1" thickTop="1">
      <c r="A79" s="100">
        <v>85154</v>
      </c>
      <c r="B79" s="153" t="s">
        <v>72</v>
      </c>
      <c r="C79" s="222"/>
      <c r="D79" s="103">
        <f>D84+D87+D90+D80+D81+D82+D83</f>
        <v>201180</v>
      </c>
      <c r="E79" s="108">
        <f>E84+E87+E90+E80+E81+E82+E83</f>
        <v>201180</v>
      </c>
    </row>
    <row r="80" spans="1:5" s="125" customFormat="1" ht="49.5" customHeight="1">
      <c r="A80" s="54">
        <v>2800</v>
      </c>
      <c r="B80" s="55" t="s">
        <v>113</v>
      </c>
      <c r="C80" s="156" t="s">
        <v>73</v>
      </c>
      <c r="D80" s="114"/>
      <c r="E80" s="115">
        <v>88520</v>
      </c>
    </row>
    <row r="81" spans="1:5" s="125" customFormat="1" ht="42" customHeight="1">
      <c r="A81" s="170">
        <v>2820</v>
      </c>
      <c r="B81" s="303" t="s">
        <v>114</v>
      </c>
      <c r="C81" s="156" t="s">
        <v>73</v>
      </c>
      <c r="D81" s="114">
        <v>88520</v>
      </c>
      <c r="E81" s="115"/>
    </row>
    <row r="82" spans="1:5" s="125" customFormat="1" ht="18" customHeight="1">
      <c r="A82" s="54">
        <v>4210</v>
      </c>
      <c r="B82" s="55" t="s">
        <v>18</v>
      </c>
      <c r="C82" s="156" t="s">
        <v>73</v>
      </c>
      <c r="D82" s="114">
        <v>93000</v>
      </c>
      <c r="E82" s="115"/>
    </row>
    <row r="83" spans="1:5" s="125" customFormat="1" ht="18" customHeight="1">
      <c r="A83" s="54">
        <v>4300</v>
      </c>
      <c r="B83" s="55" t="s">
        <v>12</v>
      </c>
      <c r="C83" s="156" t="s">
        <v>73</v>
      </c>
      <c r="D83" s="114"/>
      <c r="E83" s="115">
        <v>93000</v>
      </c>
    </row>
    <row r="84" spans="1:5" s="129" customFormat="1" ht="12.75" customHeight="1">
      <c r="A84" s="254"/>
      <c r="B84" s="239" t="s">
        <v>74</v>
      </c>
      <c r="C84" s="256" t="s">
        <v>34</v>
      </c>
      <c r="D84" s="260">
        <f>SUM(D85:D86)</f>
        <v>1660</v>
      </c>
      <c r="E84" s="261">
        <f>SUM(E85:E86)</f>
        <v>1660</v>
      </c>
    </row>
    <row r="85" spans="1:5" s="125" customFormat="1" ht="15.75" customHeight="1">
      <c r="A85" s="54">
        <v>4210</v>
      </c>
      <c r="B85" s="259" t="s">
        <v>18</v>
      </c>
      <c r="C85" s="156"/>
      <c r="D85" s="114">
        <v>1660</v>
      </c>
      <c r="E85" s="115"/>
    </row>
    <row r="86" spans="1:5" s="125" customFormat="1" ht="28.5" customHeight="1">
      <c r="A86" s="54">
        <v>6060</v>
      </c>
      <c r="B86" s="259" t="s">
        <v>76</v>
      </c>
      <c r="C86" s="156"/>
      <c r="D86" s="114"/>
      <c r="E86" s="115">
        <v>1660</v>
      </c>
    </row>
    <row r="87" spans="1:5" s="129" customFormat="1" ht="13.5" customHeight="1">
      <c r="A87" s="254"/>
      <c r="B87" s="239" t="s">
        <v>63</v>
      </c>
      <c r="C87" s="256" t="s">
        <v>34</v>
      </c>
      <c r="D87" s="260">
        <f>SUM(D88:D89)</f>
        <v>8000</v>
      </c>
      <c r="E87" s="261">
        <f>SUM(E88:E89)</f>
        <v>8000</v>
      </c>
    </row>
    <row r="88" spans="1:5" s="125" customFormat="1" ht="16.5" customHeight="1">
      <c r="A88" s="54">
        <v>4210</v>
      </c>
      <c r="B88" s="259" t="s">
        <v>18</v>
      </c>
      <c r="C88" s="156"/>
      <c r="D88" s="114">
        <v>8000</v>
      </c>
      <c r="E88" s="115"/>
    </row>
    <row r="89" spans="1:5" s="125" customFormat="1" ht="16.5" customHeight="1">
      <c r="A89" s="54">
        <v>4270</v>
      </c>
      <c r="B89" s="259" t="s">
        <v>64</v>
      </c>
      <c r="C89" s="156"/>
      <c r="D89" s="114"/>
      <c r="E89" s="115">
        <v>8000</v>
      </c>
    </row>
    <row r="90" spans="1:5" s="129" customFormat="1" ht="16.5" customHeight="1">
      <c r="A90" s="254"/>
      <c r="B90" s="239" t="s">
        <v>75</v>
      </c>
      <c r="C90" s="256" t="s">
        <v>34</v>
      </c>
      <c r="D90" s="257">
        <f>SUM(D91:D92)</f>
        <v>10000</v>
      </c>
      <c r="E90" s="258">
        <f>SUM(E91:E92)</f>
        <v>10000</v>
      </c>
    </row>
    <row r="91" spans="1:5" s="125" customFormat="1" ht="15.75" customHeight="1">
      <c r="A91" s="54">
        <v>4270</v>
      </c>
      <c r="B91" s="259" t="s">
        <v>64</v>
      </c>
      <c r="C91" s="156"/>
      <c r="D91" s="114">
        <v>10000</v>
      </c>
      <c r="E91" s="115"/>
    </row>
    <row r="92" spans="1:5" s="125" customFormat="1" ht="17.25" customHeight="1" thickBot="1">
      <c r="A92" s="54">
        <v>6050</v>
      </c>
      <c r="B92" s="259" t="s">
        <v>15</v>
      </c>
      <c r="C92" s="156"/>
      <c r="D92" s="114"/>
      <c r="E92" s="115">
        <v>10000</v>
      </c>
    </row>
    <row r="93" spans="1:5" s="129" customFormat="1" ht="21" customHeight="1" hidden="1">
      <c r="A93" s="254"/>
      <c r="B93" s="255"/>
      <c r="C93" s="256"/>
      <c r="D93" s="257"/>
      <c r="E93" s="258"/>
    </row>
    <row r="94" spans="1:5" s="129" customFormat="1" ht="18.75" customHeight="1" hidden="1">
      <c r="A94" s="60"/>
      <c r="B94" s="155"/>
      <c r="C94" s="145"/>
      <c r="D94" s="63"/>
      <c r="E94" s="146"/>
    </row>
    <row r="95" spans="1:5" s="125" customFormat="1" ht="18" customHeight="1" hidden="1">
      <c r="A95" s="46">
        <v>85195</v>
      </c>
      <c r="B95" s="47" t="s">
        <v>16</v>
      </c>
      <c r="C95" s="147"/>
      <c r="D95" s="49"/>
      <c r="E95" s="122">
        <f>SUM(E96:E97)</f>
        <v>0</v>
      </c>
    </row>
    <row r="96" spans="1:5" s="125" customFormat="1" ht="18" customHeight="1" hidden="1">
      <c r="A96" s="54">
        <v>4210</v>
      </c>
      <c r="B96" s="55" t="s">
        <v>18</v>
      </c>
      <c r="C96" s="156" t="s">
        <v>53</v>
      </c>
      <c r="D96" s="114"/>
      <c r="E96" s="115"/>
    </row>
    <row r="97" spans="1:5" s="125" customFormat="1" ht="19.5" customHeight="1" hidden="1" thickBot="1">
      <c r="A97" s="54">
        <v>4210</v>
      </c>
      <c r="B97" s="55" t="s">
        <v>18</v>
      </c>
      <c r="C97" s="156" t="s">
        <v>54</v>
      </c>
      <c r="D97" s="114"/>
      <c r="E97" s="115"/>
    </row>
    <row r="98" spans="1:5" s="45" customFormat="1" ht="30" customHeight="1" thickBot="1" thickTop="1">
      <c r="A98" s="157">
        <v>900</v>
      </c>
      <c r="B98" s="158" t="s">
        <v>55</v>
      </c>
      <c r="C98" s="159"/>
      <c r="D98" s="43">
        <f>D112+D99+D109</f>
        <v>504000</v>
      </c>
      <c r="E98" s="44">
        <f>E112+E99+E109</f>
        <v>504000</v>
      </c>
    </row>
    <row r="99" spans="1:5" s="45" customFormat="1" ht="19.5" customHeight="1" hidden="1" thickTop="1">
      <c r="A99" s="160">
        <v>90001</v>
      </c>
      <c r="B99" s="33" t="s">
        <v>56</v>
      </c>
      <c r="C99" s="161" t="s">
        <v>57</v>
      </c>
      <c r="D99" s="143">
        <f>D100</f>
        <v>0</v>
      </c>
      <c r="E99" s="144">
        <f>E100</f>
        <v>0</v>
      </c>
    </row>
    <row r="100" spans="1:5" s="45" customFormat="1" ht="34.5" customHeight="1" hidden="1">
      <c r="A100" s="162"/>
      <c r="B100" s="163" t="s">
        <v>58</v>
      </c>
      <c r="C100" s="164"/>
      <c r="D100" s="52">
        <f>D101+D105</f>
        <v>0</v>
      </c>
      <c r="E100" s="165">
        <f>E101+E105</f>
        <v>0</v>
      </c>
    </row>
    <row r="101" spans="1:5" s="45" customFormat="1" ht="17.25" customHeight="1" hidden="1">
      <c r="A101" s="166">
        <v>6057</v>
      </c>
      <c r="B101" s="117" t="s">
        <v>15</v>
      </c>
      <c r="C101" s="164"/>
      <c r="D101" s="52"/>
      <c r="E101" s="165">
        <f>SUM(E102:E104)</f>
        <v>0</v>
      </c>
    </row>
    <row r="102" spans="1:5" s="238" customFormat="1" ht="12.75" hidden="1">
      <c r="A102" s="235"/>
      <c r="B102" s="236" t="s">
        <v>59</v>
      </c>
      <c r="C102" s="164"/>
      <c r="D102" s="175"/>
      <c r="E102" s="237"/>
    </row>
    <row r="103" spans="1:5" s="238" customFormat="1" ht="12.75" hidden="1">
      <c r="A103" s="235"/>
      <c r="B103" s="236" t="s">
        <v>60</v>
      </c>
      <c r="C103" s="164"/>
      <c r="D103" s="175"/>
      <c r="E103" s="237"/>
    </row>
    <row r="104" spans="1:5" s="238" customFormat="1" ht="12.75" hidden="1">
      <c r="A104" s="235"/>
      <c r="B104" s="236" t="s">
        <v>61</v>
      </c>
      <c r="C104" s="164"/>
      <c r="D104" s="175"/>
      <c r="E104" s="237"/>
    </row>
    <row r="105" spans="1:5" s="45" customFormat="1" ht="18.75" customHeight="1" hidden="1">
      <c r="A105" s="166">
        <v>6058</v>
      </c>
      <c r="B105" s="117" t="s">
        <v>15</v>
      </c>
      <c r="C105" s="164"/>
      <c r="D105" s="52">
        <f>SUM(D106:D108)</f>
        <v>0</v>
      </c>
      <c r="E105" s="165"/>
    </row>
    <row r="106" spans="1:5" s="238" customFormat="1" ht="12.75" hidden="1">
      <c r="A106" s="235"/>
      <c r="B106" s="236" t="s">
        <v>59</v>
      </c>
      <c r="C106" s="164"/>
      <c r="D106" s="175"/>
      <c r="E106" s="237"/>
    </row>
    <row r="107" spans="1:5" s="238" customFormat="1" ht="12.75" hidden="1">
      <c r="A107" s="235"/>
      <c r="B107" s="236" t="s">
        <v>60</v>
      </c>
      <c r="C107" s="164"/>
      <c r="D107" s="175"/>
      <c r="E107" s="237"/>
    </row>
    <row r="108" spans="1:5" s="238" customFormat="1" ht="12.75" hidden="1">
      <c r="A108" s="235"/>
      <c r="B108" s="236" t="s">
        <v>61</v>
      </c>
      <c r="C108" s="164"/>
      <c r="D108" s="175"/>
      <c r="E108" s="237"/>
    </row>
    <row r="109" spans="1:5" s="45" customFormat="1" ht="15.75" customHeight="1" thickTop="1">
      <c r="A109" s="167">
        <v>90004</v>
      </c>
      <c r="B109" s="168" t="s">
        <v>101</v>
      </c>
      <c r="C109" s="169" t="s">
        <v>34</v>
      </c>
      <c r="D109" s="49">
        <f>SUM(D110:D111)</f>
        <v>400000</v>
      </c>
      <c r="E109" s="122">
        <f>SUM(E111)</f>
        <v>100000</v>
      </c>
    </row>
    <row r="110" spans="1:5" s="125" customFormat="1" ht="15.75" customHeight="1">
      <c r="A110" s="362">
        <v>4300</v>
      </c>
      <c r="B110" s="363" t="s">
        <v>12</v>
      </c>
      <c r="C110" s="364"/>
      <c r="D110" s="296">
        <v>400000</v>
      </c>
      <c r="E110" s="136"/>
    </row>
    <row r="111" spans="1:5" s="3" customFormat="1" ht="30" customHeight="1">
      <c r="A111" s="166">
        <v>6050</v>
      </c>
      <c r="B111" s="117" t="s">
        <v>102</v>
      </c>
      <c r="C111" s="171"/>
      <c r="D111" s="57"/>
      <c r="E111" s="110">
        <v>100000</v>
      </c>
    </row>
    <row r="112" spans="1:5" s="51" customFormat="1" ht="14.25" customHeight="1">
      <c r="A112" s="173" t="s">
        <v>62</v>
      </c>
      <c r="B112" s="174" t="s">
        <v>16</v>
      </c>
      <c r="C112" s="121" t="s">
        <v>34</v>
      </c>
      <c r="D112" s="49">
        <f>D117+D113</f>
        <v>104000</v>
      </c>
      <c r="E112" s="122">
        <f>E117+E113+E116</f>
        <v>404000</v>
      </c>
    </row>
    <row r="113" spans="1:5" s="244" customFormat="1" ht="13.5" customHeight="1">
      <c r="A113" s="310" t="s">
        <v>118</v>
      </c>
      <c r="B113" s="311" t="s">
        <v>119</v>
      </c>
      <c r="C113" s="248"/>
      <c r="D113" s="249">
        <f>SUM(D114+D115)</f>
        <v>4000</v>
      </c>
      <c r="E113" s="250">
        <f>SUM(E114+E115)</f>
        <v>4000</v>
      </c>
    </row>
    <row r="114" spans="1:5" s="312" customFormat="1" ht="12" customHeight="1">
      <c r="A114" s="313"/>
      <c r="B114" s="314" t="s">
        <v>120</v>
      </c>
      <c r="C114" s="245"/>
      <c r="D114" s="315">
        <v>4000</v>
      </c>
      <c r="E114" s="316"/>
    </row>
    <row r="115" spans="1:5" s="312" customFormat="1" ht="12" customHeight="1">
      <c r="A115" s="313"/>
      <c r="B115" s="314" t="s">
        <v>121</v>
      </c>
      <c r="C115" s="245"/>
      <c r="D115" s="315"/>
      <c r="E115" s="316">
        <v>4000</v>
      </c>
    </row>
    <row r="116" spans="1:5" s="125" customFormat="1" ht="15.75" customHeight="1">
      <c r="A116" s="323" t="s">
        <v>124</v>
      </c>
      <c r="B116" s="324" t="s">
        <v>12</v>
      </c>
      <c r="C116" s="269"/>
      <c r="D116" s="114"/>
      <c r="E116" s="104">
        <v>400000</v>
      </c>
    </row>
    <row r="117" spans="1:5" s="3" customFormat="1" ht="28.5" thickBot="1">
      <c r="A117" s="166">
        <v>6050</v>
      </c>
      <c r="B117" s="117" t="s">
        <v>103</v>
      </c>
      <c r="C117" s="118"/>
      <c r="D117" s="57">
        <v>100000</v>
      </c>
      <c r="E117" s="105"/>
    </row>
    <row r="118" spans="1:5" s="3" customFormat="1" ht="31.5" thickBot="1" thickTop="1">
      <c r="A118" s="157">
        <v>921</v>
      </c>
      <c r="B118" s="158" t="s">
        <v>78</v>
      </c>
      <c r="C118" s="263"/>
      <c r="D118" s="106">
        <f>D119+D122</f>
        <v>218800</v>
      </c>
      <c r="E118" s="270">
        <f>E119+E122</f>
        <v>218800</v>
      </c>
    </row>
    <row r="119" spans="1:5" s="3" customFormat="1" ht="15.75" thickTop="1">
      <c r="A119" s="264" t="s">
        <v>79</v>
      </c>
      <c r="B119" s="33" t="s">
        <v>80</v>
      </c>
      <c r="C119" s="293" t="s">
        <v>53</v>
      </c>
      <c r="D119" s="103">
        <f>SUM(D120:D121)</f>
        <v>200000</v>
      </c>
      <c r="E119" s="271">
        <f>SUM(E120:E121)</f>
        <v>200000</v>
      </c>
    </row>
    <row r="120" spans="1:5" s="3" customFormat="1" ht="45">
      <c r="A120" s="265" t="s">
        <v>81</v>
      </c>
      <c r="B120" s="117" t="s">
        <v>82</v>
      </c>
      <c r="C120" s="118"/>
      <c r="D120" s="114">
        <v>200000</v>
      </c>
      <c r="E120" s="104"/>
    </row>
    <row r="121" spans="1:5" s="125" customFormat="1" ht="45">
      <c r="A121" s="267">
        <v>6300</v>
      </c>
      <c r="B121" s="268" t="s">
        <v>83</v>
      </c>
      <c r="C121" s="269"/>
      <c r="D121" s="114"/>
      <c r="E121" s="104">
        <v>200000</v>
      </c>
    </row>
    <row r="122" spans="1:5" s="125" customFormat="1" ht="17.25" customHeight="1">
      <c r="A122" s="292">
        <v>92120</v>
      </c>
      <c r="B122" s="262" t="s">
        <v>104</v>
      </c>
      <c r="C122" s="220" t="s">
        <v>34</v>
      </c>
      <c r="D122" s="133">
        <f>SUM(D123:D125)</f>
        <v>18800</v>
      </c>
      <c r="E122" s="225">
        <f>SUM(E123:E125)</f>
        <v>18800</v>
      </c>
    </row>
    <row r="123" spans="1:5" s="125" customFormat="1" ht="15">
      <c r="A123" s="36">
        <v>4170</v>
      </c>
      <c r="B123" s="117" t="s">
        <v>26</v>
      </c>
      <c r="C123" s="266"/>
      <c r="D123" s="57"/>
      <c r="E123" s="105">
        <v>6000</v>
      </c>
    </row>
    <row r="124" spans="1:5" s="125" customFormat="1" ht="15">
      <c r="A124" s="36">
        <v>4300</v>
      </c>
      <c r="B124" s="117" t="s">
        <v>12</v>
      </c>
      <c r="C124" s="266"/>
      <c r="D124" s="57"/>
      <c r="E124" s="105">
        <v>12800</v>
      </c>
    </row>
    <row r="125" spans="1:5" s="125" customFormat="1" ht="45.75" thickBot="1">
      <c r="A125" s="151">
        <v>4340</v>
      </c>
      <c r="B125" s="152" t="s">
        <v>105</v>
      </c>
      <c r="C125" s="266"/>
      <c r="D125" s="57">
        <v>18800</v>
      </c>
      <c r="E125" s="105"/>
    </row>
    <row r="126" spans="1:5" s="125" customFormat="1" ht="16.5" thickBot="1" thickTop="1">
      <c r="A126" s="273">
        <v>926</v>
      </c>
      <c r="B126" s="274" t="s">
        <v>84</v>
      </c>
      <c r="C126" s="275"/>
      <c r="D126" s="106">
        <f>D127</f>
        <v>3606</v>
      </c>
      <c r="E126" s="270">
        <f>E127</f>
        <v>3606</v>
      </c>
    </row>
    <row r="127" spans="1:5" s="125" customFormat="1" ht="15.75" thickTop="1">
      <c r="A127" s="276">
        <v>92601</v>
      </c>
      <c r="B127" s="150" t="s">
        <v>85</v>
      </c>
      <c r="C127" s="277" t="s">
        <v>86</v>
      </c>
      <c r="D127" s="103">
        <f>SUM(D128)</f>
        <v>3606</v>
      </c>
      <c r="E127" s="271">
        <f>SUM(E128:E130)</f>
        <v>3606</v>
      </c>
    </row>
    <row r="128" spans="1:5" s="125" customFormat="1" ht="43.5" customHeight="1">
      <c r="A128" s="306">
        <v>6050</v>
      </c>
      <c r="B128" s="307" t="s">
        <v>87</v>
      </c>
      <c r="C128" s="308"/>
      <c r="D128" s="249">
        <v>3606</v>
      </c>
      <c r="E128" s="309"/>
    </row>
    <row r="129" spans="1:5" s="125" customFormat="1" ht="100.5">
      <c r="A129" s="170">
        <v>6660</v>
      </c>
      <c r="B129" s="148" t="s">
        <v>88</v>
      </c>
      <c r="C129" s="269"/>
      <c r="D129" s="114"/>
      <c r="E129" s="104">
        <v>3397</v>
      </c>
    </row>
    <row r="130" spans="1:5" s="125" customFormat="1" ht="101.25" thickBot="1">
      <c r="A130" s="151">
        <v>4560</v>
      </c>
      <c r="B130" s="278" t="s">
        <v>89</v>
      </c>
      <c r="C130" s="269"/>
      <c r="D130" s="114"/>
      <c r="E130" s="104">
        <v>209</v>
      </c>
    </row>
    <row r="131" spans="1:5" s="179" customFormat="1" ht="17.25" customHeight="1" thickBot="1" thickTop="1">
      <c r="A131" s="65"/>
      <c r="B131" s="66" t="s">
        <v>29</v>
      </c>
      <c r="C131" s="176"/>
      <c r="D131" s="177">
        <f>D98+D57+D53+D31+D27+D78+D11+D74+D118+D126</f>
        <v>2301186</v>
      </c>
      <c r="E131" s="178">
        <f>E98+E57+E53+E31+E27+E78+E11+E74+E118+E126</f>
        <v>1511186</v>
      </c>
    </row>
    <row r="132" spans="1:5" s="181" customFormat="1" ht="20.25" customHeight="1" thickBot="1" thickTop="1">
      <c r="A132" s="180"/>
      <c r="B132" s="71" t="s">
        <v>30</v>
      </c>
      <c r="C132" s="286"/>
      <c r="D132" s="383">
        <f>E131-D131</f>
        <v>-790000</v>
      </c>
      <c r="E132" s="384"/>
    </row>
    <row r="133" spans="1:5" s="45" customFormat="1" ht="15.75" thickTop="1">
      <c r="A133" s="182"/>
      <c r="B133" s="182"/>
      <c r="C133" s="183"/>
      <c r="D133" s="184"/>
      <c r="E133" s="184"/>
    </row>
    <row r="134" spans="1:5" s="45" customFormat="1" ht="15">
      <c r="A134" s="182"/>
      <c r="B134" s="182"/>
      <c r="C134" s="183"/>
      <c r="D134" s="182"/>
      <c r="E134" s="184"/>
    </row>
    <row r="135" spans="1:5" s="45" customFormat="1" ht="15">
      <c r="A135" s="182"/>
      <c r="B135" s="182"/>
      <c r="C135" s="183"/>
      <c r="D135" s="184"/>
      <c r="E135" s="184"/>
    </row>
    <row r="136" spans="1:5" s="3" customFormat="1" ht="15">
      <c r="A136" s="182"/>
      <c r="B136" s="182"/>
      <c r="C136" s="183"/>
      <c r="D136" s="182"/>
      <c r="E136" s="184"/>
    </row>
    <row r="137" spans="1:5" s="3" customFormat="1" ht="15">
      <c r="A137" s="1"/>
      <c r="B137" s="1"/>
      <c r="C137" s="185"/>
      <c r="D137" s="75"/>
      <c r="E137" s="75"/>
    </row>
    <row r="138" spans="1:5" s="3" customFormat="1" ht="15">
      <c r="A138" s="1"/>
      <c r="B138" s="1"/>
      <c r="C138" s="185"/>
      <c r="D138" s="75"/>
      <c r="E138" s="75"/>
    </row>
    <row r="139" spans="1:5" s="186" customFormat="1" ht="15">
      <c r="A139" s="1"/>
      <c r="B139" s="1"/>
      <c r="C139" s="185"/>
      <c r="D139" s="75"/>
      <c r="E139" s="75"/>
    </row>
    <row r="140" spans="1:5" s="187" customFormat="1" ht="15">
      <c r="A140" s="1"/>
      <c r="B140" s="1"/>
      <c r="C140" s="185"/>
      <c r="D140" s="75"/>
      <c r="E140" s="75"/>
    </row>
    <row r="141" spans="1:5" s="182" customFormat="1" ht="15">
      <c r="A141" s="1"/>
      <c r="B141" s="1"/>
      <c r="C141" s="185"/>
      <c r="D141" s="75"/>
      <c r="E141" s="75"/>
    </row>
    <row r="142" spans="1:5" s="182" customFormat="1" ht="15">
      <c r="A142" s="1"/>
      <c r="B142" s="1"/>
      <c r="C142" s="185"/>
      <c r="D142" s="1"/>
      <c r="E142" s="75"/>
    </row>
    <row r="143" spans="1:5" s="182" customFormat="1" ht="15">
      <c r="A143" s="1"/>
      <c r="B143" s="1"/>
      <c r="C143" s="185"/>
      <c r="D143" s="1"/>
      <c r="E143" s="75"/>
    </row>
    <row r="144" spans="1:5" s="182" customFormat="1" ht="15">
      <c r="A144" s="1"/>
      <c r="B144" s="1"/>
      <c r="C144" s="185"/>
      <c r="D144" s="1"/>
      <c r="E144" s="75"/>
    </row>
    <row r="145" spans="1:5" s="182" customFormat="1" ht="15">
      <c r="A145" s="1"/>
      <c r="B145" s="1"/>
      <c r="C145" s="185"/>
      <c r="D145" s="1"/>
      <c r="E145" s="75"/>
    </row>
    <row r="146" spans="1:5" s="182" customFormat="1" ht="15">
      <c r="A146" s="1"/>
      <c r="B146" s="1"/>
      <c r="C146" s="185"/>
      <c r="D146" s="1"/>
      <c r="E146" s="75"/>
    </row>
    <row r="147" spans="1:5" s="182" customFormat="1" ht="15">
      <c r="A147" s="1"/>
      <c r="B147" s="1"/>
      <c r="C147" s="185"/>
      <c r="D147" s="1"/>
      <c r="E147" s="75"/>
    </row>
    <row r="148" ht="15">
      <c r="C148" s="185"/>
    </row>
    <row r="149" ht="15">
      <c r="C149" s="185"/>
    </row>
    <row r="150" ht="15">
      <c r="C150" s="185"/>
    </row>
    <row r="151" ht="15">
      <c r="C151" s="185"/>
    </row>
    <row r="152" ht="15">
      <c r="C152" s="185"/>
    </row>
    <row r="153" ht="15">
      <c r="C153" s="185"/>
    </row>
    <row r="154" ht="15">
      <c r="C154" s="185"/>
    </row>
    <row r="155" ht="15">
      <c r="C155" s="185"/>
    </row>
    <row r="156" ht="15">
      <c r="C156" s="185"/>
    </row>
    <row r="157" ht="15">
      <c r="C157" s="185"/>
    </row>
    <row r="158" ht="15">
      <c r="C158" s="185"/>
    </row>
    <row r="159" ht="15">
      <c r="C159" s="185"/>
    </row>
    <row r="160" ht="15">
      <c r="C160" s="185"/>
    </row>
    <row r="161" ht="15">
      <c r="C161" s="185"/>
    </row>
    <row r="162" ht="15">
      <c r="C162" s="185"/>
    </row>
    <row r="163" ht="15">
      <c r="C163" s="185"/>
    </row>
    <row r="164" ht="15">
      <c r="C164" s="185"/>
    </row>
    <row r="165" ht="15">
      <c r="C165" s="185"/>
    </row>
    <row r="166" ht="15">
      <c r="C166" s="185"/>
    </row>
    <row r="167" ht="15">
      <c r="C167" s="185"/>
    </row>
  </sheetData>
  <mergeCells count="1">
    <mergeCell ref="D132:E132"/>
  </mergeCells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E3" sqref="E3"/>
    </sheetView>
  </sheetViews>
  <sheetFormatPr defaultColWidth="9.140625" defaultRowHeight="12.75"/>
  <cols>
    <col min="1" max="1" width="7.00390625" style="1" customWidth="1"/>
    <col min="2" max="2" width="40.8515625" style="1" customWidth="1"/>
    <col min="3" max="3" width="7.00390625" style="1" customWidth="1"/>
    <col min="4" max="4" width="13.28125" style="1" customWidth="1"/>
    <col min="5" max="6" width="13.421875" style="1" customWidth="1"/>
    <col min="7" max="16384" width="10.00390625" style="1" customWidth="1"/>
  </cols>
  <sheetData>
    <row r="1" spans="2:5" ht="13.5" customHeight="1">
      <c r="B1" s="2"/>
      <c r="C1" s="3"/>
      <c r="D1" s="3"/>
      <c r="E1" s="4" t="s">
        <v>0</v>
      </c>
    </row>
    <row r="2" spans="1:5" ht="13.5" customHeight="1">
      <c r="A2" s="5"/>
      <c r="B2" s="6"/>
      <c r="C2" s="7"/>
      <c r="D2" s="7"/>
      <c r="E2" s="8" t="s">
        <v>135</v>
      </c>
    </row>
    <row r="3" spans="1:5" ht="13.5" customHeight="1">
      <c r="A3" s="5"/>
      <c r="B3" s="6"/>
      <c r="C3" s="7"/>
      <c r="D3" s="7"/>
      <c r="E3" s="9" t="s">
        <v>1</v>
      </c>
    </row>
    <row r="4" spans="1:5" ht="13.5" customHeight="1">
      <c r="A4" s="5"/>
      <c r="B4" s="6"/>
      <c r="C4" s="7"/>
      <c r="D4" s="7"/>
      <c r="E4" s="9" t="s">
        <v>71</v>
      </c>
    </row>
    <row r="5" spans="1:6" s="3" customFormat="1" ht="36" customHeight="1">
      <c r="A5" s="10" t="s">
        <v>130</v>
      </c>
      <c r="B5" s="11"/>
      <c r="C5" s="12"/>
      <c r="D5" s="12"/>
      <c r="E5" s="12"/>
      <c r="F5" s="12"/>
    </row>
    <row r="6" spans="1:6" s="3" customFormat="1" ht="13.5" customHeight="1" thickBot="1">
      <c r="A6" s="13"/>
      <c r="B6" s="11"/>
      <c r="C6" s="12"/>
      <c r="D6" s="12"/>
      <c r="E6" s="12"/>
      <c r="F6" s="297" t="s">
        <v>2</v>
      </c>
    </row>
    <row r="7" spans="1:6" s="18" customFormat="1" ht="23.25" customHeight="1">
      <c r="A7" s="14" t="s">
        <v>3</v>
      </c>
      <c r="B7" s="385" t="s">
        <v>4</v>
      </c>
      <c r="C7" s="16" t="s">
        <v>5</v>
      </c>
      <c r="D7" s="352" t="s">
        <v>126</v>
      </c>
      <c r="E7" s="327" t="s">
        <v>6</v>
      </c>
      <c r="F7" s="17"/>
    </row>
    <row r="8" spans="1:6" s="18" customFormat="1" ht="11.25" customHeight="1">
      <c r="A8" s="19" t="s">
        <v>7</v>
      </c>
      <c r="B8" s="386"/>
      <c r="C8" s="20" t="s">
        <v>8</v>
      </c>
      <c r="D8" s="353" t="s">
        <v>9</v>
      </c>
      <c r="E8" s="328" t="s">
        <v>9</v>
      </c>
      <c r="F8" s="21" t="s">
        <v>10</v>
      </c>
    </row>
    <row r="9" spans="1:6" s="26" customFormat="1" ht="10.5" customHeight="1" thickBot="1">
      <c r="A9" s="22">
        <v>1</v>
      </c>
      <c r="B9" s="23">
        <v>2</v>
      </c>
      <c r="C9" s="24">
        <v>3</v>
      </c>
      <c r="D9" s="354">
        <v>4</v>
      </c>
      <c r="E9" s="329">
        <v>5</v>
      </c>
      <c r="F9" s="25">
        <v>6</v>
      </c>
    </row>
    <row r="10" spans="1:6" s="26" customFormat="1" ht="18.75" customHeight="1" thickBot="1" thickTop="1">
      <c r="A10" s="27">
        <v>600</v>
      </c>
      <c r="B10" s="41" t="s">
        <v>33</v>
      </c>
      <c r="C10" s="29"/>
      <c r="D10" s="357">
        <f>D11</f>
        <v>297858</v>
      </c>
      <c r="E10" s="330">
        <f>E11</f>
        <v>1700858</v>
      </c>
      <c r="F10" s="31">
        <f>F11</f>
        <v>2193000</v>
      </c>
    </row>
    <row r="11" spans="1:6" s="26" customFormat="1" ht="25.5" customHeight="1" thickTop="1">
      <c r="A11" s="209">
        <v>60015</v>
      </c>
      <c r="B11" s="210" t="s">
        <v>93</v>
      </c>
      <c r="C11" s="34"/>
      <c r="D11" s="358">
        <f>SUM(D12)</f>
        <v>297858</v>
      </c>
      <c r="E11" s="331">
        <f>E13+E14+E15+E16+E23+E24+E25</f>
        <v>1700858</v>
      </c>
      <c r="F11" s="35">
        <f>F13+F14+F15+F16+F23+F24+F25</f>
        <v>2193000</v>
      </c>
    </row>
    <row r="12" spans="1:6" s="26" customFormat="1" ht="45.75" customHeight="1">
      <c r="A12" s="36">
        <v>6430</v>
      </c>
      <c r="B12" s="37" t="s">
        <v>125</v>
      </c>
      <c r="C12" s="325"/>
      <c r="D12" s="356">
        <v>297858</v>
      </c>
      <c r="E12" s="332"/>
      <c r="F12" s="326"/>
    </row>
    <row r="13" spans="1:6" s="116" customFormat="1" ht="15">
      <c r="A13" s="54">
        <v>4270</v>
      </c>
      <c r="B13" s="55" t="s">
        <v>64</v>
      </c>
      <c r="C13" s="302" t="s">
        <v>34</v>
      </c>
      <c r="D13" s="344"/>
      <c r="E13" s="333"/>
      <c r="F13" s="294">
        <v>1245500</v>
      </c>
    </row>
    <row r="14" spans="1:6" s="116" customFormat="1" ht="15">
      <c r="A14" s="54">
        <v>4300</v>
      </c>
      <c r="B14" s="259" t="s">
        <v>12</v>
      </c>
      <c r="C14" s="302" t="s">
        <v>34</v>
      </c>
      <c r="D14" s="344"/>
      <c r="E14" s="333"/>
      <c r="F14" s="294">
        <v>40000</v>
      </c>
    </row>
    <row r="15" spans="1:6" s="116" customFormat="1" ht="30">
      <c r="A15" s="54">
        <v>4390</v>
      </c>
      <c r="B15" s="268" t="s">
        <v>106</v>
      </c>
      <c r="C15" s="302" t="s">
        <v>34</v>
      </c>
      <c r="D15" s="344"/>
      <c r="E15" s="333"/>
      <c r="F15" s="294">
        <v>7500</v>
      </c>
    </row>
    <row r="16" spans="1:6" s="116" customFormat="1" ht="30">
      <c r="A16" s="54">
        <v>6050</v>
      </c>
      <c r="B16" s="268" t="s">
        <v>99</v>
      </c>
      <c r="C16" s="302" t="s">
        <v>34</v>
      </c>
      <c r="D16" s="344"/>
      <c r="E16" s="333">
        <f>SUM(E17:E23)</f>
        <v>1700858</v>
      </c>
      <c r="F16" s="294">
        <f>SUM(F18:F22)</f>
        <v>250000</v>
      </c>
    </row>
    <row r="17" spans="1:6" s="312" customFormat="1" ht="12.75">
      <c r="A17" s="355"/>
      <c r="B17" s="287" t="s">
        <v>127</v>
      </c>
      <c r="C17" s="242"/>
      <c r="D17" s="345"/>
      <c r="E17" s="334">
        <v>297858</v>
      </c>
      <c r="F17" s="295"/>
    </row>
    <row r="18" spans="1:6" s="116" customFormat="1" ht="15">
      <c r="A18" s="54"/>
      <c r="B18" s="287" t="s">
        <v>107</v>
      </c>
      <c r="C18" s="242"/>
      <c r="D18" s="345"/>
      <c r="E18" s="334">
        <v>100000</v>
      </c>
      <c r="F18" s="295"/>
    </row>
    <row r="19" spans="1:6" s="116" customFormat="1" ht="25.5">
      <c r="A19" s="54"/>
      <c r="B19" s="287" t="s">
        <v>110</v>
      </c>
      <c r="C19" s="242"/>
      <c r="D19" s="345"/>
      <c r="E19" s="334">
        <v>1213000</v>
      </c>
      <c r="F19" s="295"/>
    </row>
    <row r="20" spans="1:6" s="116" customFormat="1" ht="25.5">
      <c r="A20" s="54"/>
      <c r="B20" s="289" t="s">
        <v>108</v>
      </c>
      <c r="C20" s="242"/>
      <c r="D20" s="345"/>
      <c r="E20" s="334">
        <v>70000</v>
      </c>
      <c r="F20" s="295"/>
    </row>
    <row r="21" spans="1:6" s="116" customFormat="1" ht="25.5">
      <c r="A21" s="54"/>
      <c r="B21" s="287" t="s">
        <v>109</v>
      </c>
      <c r="C21" s="242"/>
      <c r="D21" s="345"/>
      <c r="E21" s="334">
        <v>20000</v>
      </c>
      <c r="F21" s="295"/>
    </row>
    <row r="22" spans="1:6" s="116" customFormat="1" ht="25.5">
      <c r="A22" s="54"/>
      <c r="B22" s="287" t="s">
        <v>111</v>
      </c>
      <c r="C22" s="242"/>
      <c r="D22" s="345"/>
      <c r="E22" s="334"/>
      <c r="F22" s="295">
        <v>250000</v>
      </c>
    </row>
    <row r="23" spans="1:6" s="3" customFormat="1" ht="54.75" customHeight="1">
      <c r="A23" s="36">
        <v>6050</v>
      </c>
      <c r="B23" s="285" t="s">
        <v>94</v>
      </c>
      <c r="C23" s="38" t="s">
        <v>86</v>
      </c>
      <c r="D23" s="346"/>
      <c r="E23" s="335"/>
      <c r="F23" s="40">
        <v>150000</v>
      </c>
    </row>
    <row r="24" spans="1:6" s="3" customFormat="1" ht="68.25" customHeight="1">
      <c r="A24" s="36">
        <v>6057</v>
      </c>
      <c r="B24" s="268" t="s">
        <v>112</v>
      </c>
      <c r="C24" s="302" t="s">
        <v>34</v>
      </c>
      <c r="D24" s="344"/>
      <c r="E24" s="335"/>
      <c r="F24" s="40">
        <v>239502</v>
      </c>
    </row>
    <row r="25" spans="1:6" s="3" customFormat="1" ht="73.5" customHeight="1" thickBot="1">
      <c r="A25" s="36">
        <v>6059</v>
      </c>
      <c r="B25" s="268" t="s">
        <v>112</v>
      </c>
      <c r="C25" s="302" t="s">
        <v>34</v>
      </c>
      <c r="D25" s="344"/>
      <c r="E25" s="335"/>
      <c r="F25" s="40">
        <v>260498</v>
      </c>
    </row>
    <row r="26" spans="1:6" s="26" customFormat="1" ht="31.5" hidden="1" thickBot="1" thickTop="1">
      <c r="A26" s="27">
        <v>754</v>
      </c>
      <c r="B26" s="218" t="s">
        <v>66</v>
      </c>
      <c r="C26" s="29" t="s">
        <v>69</v>
      </c>
      <c r="D26" s="342"/>
      <c r="E26" s="330">
        <f>E27</f>
        <v>0</v>
      </c>
      <c r="F26" s="31">
        <f>F27</f>
        <v>0</v>
      </c>
    </row>
    <row r="27" spans="1:6" s="26" customFormat="1" ht="30.75" hidden="1" thickTop="1">
      <c r="A27" s="32">
        <v>75411</v>
      </c>
      <c r="B27" s="33" t="s">
        <v>67</v>
      </c>
      <c r="C27" s="34"/>
      <c r="D27" s="343"/>
      <c r="E27" s="331">
        <f>SUM(E28:E29)</f>
        <v>0</v>
      </c>
      <c r="F27" s="35">
        <f>SUM(F28:F29)</f>
        <v>0</v>
      </c>
    </row>
    <row r="28" spans="1:6" s="3" customFormat="1" ht="17.25" customHeight="1" hidden="1">
      <c r="A28" s="36">
        <v>4170</v>
      </c>
      <c r="B28" s="37" t="s">
        <v>26</v>
      </c>
      <c r="C28" s="38"/>
      <c r="D28" s="346"/>
      <c r="E28" s="335"/>
      <c r="F28" s="40"/>
    </row>
    <row r="29" spans="1:6" s="3" customFormat="1" ht="20.25" customHeight="1" hidden="1" thickBot="1">
      <c r="A29" s="36">
        <v>4300</v>
      </c>
      <c r="B29" s="37" t="s">
        <v>12</v>
      </c>
      <c r="C29" s="38"/>
      <c r="D29" s="346"/>
      <c r="E29" s="335"/>
      <c r="F29" s="40"/>
    </row>
    <row r="30" spans="1:6" s="45" customFormat="1" ht="22.5" customHeight="1" hidden="1" thickBot="1" thickTop="1">
      <c r="A30" s="27">
        <v>801</v>
      </c>
      <c r="B30" s="41" t="s">
        <v>13</v>
      </c>
      <c r="C30" s="42" t="s">
        <v>14</v>
      </c>
      <c r="D30" s="347"/>
      <c r="E30" s="336">
        <f>E31</f>
        <v>0</v>
      </c>
      <c r="F30" s="44">
        <f>F31</f>
        <v>0</v>
      </c>
    </row>
    <row r="31" spans="1:6" s="51" customFormat="1" ht="24" customHeight="1" hidden="1" thickTop="1">
      <c r="A31" s="46">
        <v>80195</v>
      </c>
      <c r="B31" s="47" t="s">
        <v>16</v>
      </c>
      <c r="C31" s="48"/>
      <c r="D31" s="348"/>
      <c r="E31" s="337">
        <f>SUM(E32:E32)+E45</f>
        <v>0</v>
      </c>
      <c r="F31" s="50">
        <f>SUM(F32:F32)+F45</f>
        <v>0</v>
      </c>
    </row>
    <row r="32" spans="1:6" s="244" customFormat="1" ht="24" hidden="1">
      <c r="A32" s="240"/>
      <c r="B32" s="241" t="s">
        <v>17</v>
      </c>
      <c r="C32" s="242"/>
      <c r="D32" s="345"/>
      <c r="E32" s="338">
        <f>SUM(E33:E44)</f>
        <v>0</v>
      </c>
      <c r="F32" s="243">
        <f>SUM(F33:F44)</f>
        <v>0</v>
      </c>
    </row>
    <row r="33" spans="1:6" s="51" customFormat="1" ht="15.75" customHeight="1" hidden="1">
      <c r="A33" s="36">
        <v>4211</v>
      </c>
      <c r="B33" s="37" t="s">
        <v>18</v>
      </c>
      <c r="C33" s="56"/>
      <c r="D33" s="349"/>
      <c r="E33" s="339"/>
      <c r="F33" s="58"/>
    </row>
    <row r="34" spans="1:6" s="51" customFormat="1" ht="15.75" customHeight="1" hidden="1">
      <c r="A34" s="36">
        <v>4217</v>
      </c>
      <c r="B34" s="37" t="s">
        <v>18</v>
      </c>
      <c r="C34" s="56"/>
      <c r="D34" s="349"/>
      <c r="E34" s="339"/>
      <c r="F34" s="58"/>
    </row>
    <row r="35" spans="1:6" s="51" customFormat="1" ht="15.75" customHeight="1" hidden="1">
      <c r="A35" s="36">
        <v>4301</v>
      </c>
      <c r="B35" s="37" t="s">
        <v>12</v>
      </c>
      <c r="C35" s="56"/>
      <c r="D35" s="349"/>
      <c r="E35" s="339"/>
      <c r="F35" s="58"/>
    </row>
    <row r="36" spans="1:6" s="51" customFormat="1" ht="15.75" customHeight="1" hidden="1">
      <c r="A36" s="36">
        <v>4307</v>
      </c>
      <c r="B36" s="37" t="s">
        <v>12</v>
      </c>
      <c r="C36" s="56"/>
      <c r="D36" s="349"/>
      <c r="E36" s="339"/>
      <c r="F36" s="58"/>
    </row>
    <row r="37" spans="1:6" s="51" customFormat="1" ht="15.75" customHeight="1" hidden="1">
      <c r="A37" s="36">
        <v>4411</v>
      </c>
      <c r="B37" s="37" t="s">
        <v>19</v>
      </c>
      <c r="C37" s="56"/>
      <c r="D37" s="349"/>
      <c r="E37" s="339"/>
      <c r="F37" s="58"/>
    </row>
    <row r="38" spans="1:6" s="51" customFormat="1" ht="15.75" customHeight="1" hidden="1">
      <c r="A38" s="36">
        <v>4417</v>
      </c>
      <c r="B38" s="37" t="s">
        <v>19</v>
      </c>
      <c r="C38" s="56"/>
      <c r="D38" s="349"/>
      <c r="E38" s="339"/>
      <c r="F38" s="58"/>
    </row>
    <row r="39" spans="1:6" s="51" customFormat="1" ht="15.75" customHeight="1" hidden="1">
      <c r="A39" s="36">
        <v>4421</v>
      </c>
      <c r="B39" s="37" t="s">
        <v>20</v>
      </c>
      <c r="C39" s="56"/>
      <c r="D39" s="349"/>
      <c r="E39" s="339"/>
      <c r="F39" s="58"/>
    </row>
    <row r="40" spans="1:6" s="51" customFormat="1" ht="15.75" customHeight="1" hidden="1">
      <c r="A40" s="36">
        <v>4427</v>
      </c>
      <c r="B40" s="37" t="s">
        <v>20</v>
      </c>
      <c r="C40" s="56"/>
      <c r="D40" s="349"/>
      <c r="E40" s="339"/>
      <c r="F40" s="58"/>
    </row>
    <row r="41" spans="1:6" s="51" customFormat="1" ht="15.75" customHeight="1" hidden="1">
      <c r="A41" s="36">
        <v>4431</v>
      </c>
      <c r="B41" s="37" t="s">
        <v>21</v>
      </c>
      <c r="C41" s="56"/>
      <c r="D41" s="349"/>
      <c r="E41" s="339"/>
      <c r="F41" s="58"/>
    </row>
    <row r="42" spans="1:6" s="51" customFormat="1" ht="15.75" customHeight="1" hidden="1">
      <c r="A42" s="36">
        <v>4437</v>
      </c>
      <c r="B42" s="37" t="s">
        <v>21</v>
      </c>
      <c r="C42" s="56"/>
      <c r="D42" s="349"/>
      <c r="E42" s="339"/>
      <c r="F42" s="58"/>
    </row>
    <row r="43" spans="1:6" s="51" customFormat="1" ht="30" hidden="1">
      <c r="A43" s="36">
        <v>4741</v>
      </c>
      <c r="B43" s="37" t="s">
        <v>22</v>
      </c>
      <c r="C43" s="56"/>
      <c r="D43" s="349"/>
      <c r="E43" s="339"/>
      <c r="F43" s="58"/>
    </row>
    <row r="44" spans="1:6" s="51" customFormat="1" ht="30" hidden="1">
      <c r="A44" s="36">
        <v>4747</v>
      </c>
      <c r="B44" s="37" t="s">
        <v>22</v>
      </c>
      <c r="C44" s="56"/>
      <c r="D44" s="349"/>
      <c r="E44" s="339"/>
      <c r="F44" s="58"/>
    </row>
    <row r="45" spans="1:6" s="244" customFormat="1" ht="18.75" customHeight="1" hidden="1">
      <c r="A45" s="240"/>
      <c r="B45" s="241" t="s">
        <v>23</v>
      </c>
      <c r="C45" s="242"/>
      <c r="D45" s="345"/>
      <c r="E45" s="338">
        <f>SUM(E46:E59)</f>
        <v>0</v>
      </c>
      <c r="F45" s="243">
        <f>SUM(F46:F59)</f>
        <v>0</v>
      </c>
    </row>
    <row r="46" spans="1:6" s="51" customFormat="1" ht="18" customHeight="1" hidden="1">
      <c r="A46" s="36">
        <v>4111</v>
      </c>
      <c r="B46" s="59" t="s">
        <v>24</v>
      </c>
      <c r="C46" s="56"/>
      <c r="D46" s="349"/>
      <c r="E46" s="339"/>
      <c r="F46" s="58"/>
    </row>
    <row r="47" spans="1:6" s="51" customFormat="1" ht="18" customHeight="1" hidden="1">
      <c r="A47" s="36">
        <v>4117</v>
      </c>
      <c r="B47" s="59" t="s">
        <v>24</v>
      </c>
      <c r="C47" s="56"/>
      <c r="D47" s="349"/>
      <c r="E47" s="339"/>
      <c r="F47" s="58"/>
    </row>
    <row r="48" spans="1:6" s="51" customFormat="1" ht="18" customHeight="1" hidden="1">
      <c r="A48" s="36">
        <v>4121</v>
      </c>
      <c r="B48" s="37" t="s">
        <v>25</v>
      </c>
      <c r="C48" s="56"/>
      <c r="D48" s="349"/>
      <c r="E48" s="339"/>
      <c r="F48" s="58"/>
    </row>
    <row r="49" spans="1:6" s="51" customFormat="1" ht="18" customHeight="1" hidden="1">
      <c r="A49" s="36">
        <v>4127</v>
      </c>
      <c r="B49" s="37" t="s">
        <v>25</v>
      </c>
      <c r="C49" s="56"/>
      <c r="D49" s="349"/>
      <c r="E49" s="339"/>
      <c r="F49" s="58"/>
    </row>
    <row r="50" spans="1:6" s="51" customFormat="1" ht="18" customHeight="1" hidden="1">
      <c r="A50" s="60">
        <v>4171</v>
      </c>
      <c r="B50" s="61" t="s">
        <v>26</v>
      </c>
      <c r="C50" s="62"/>
      <c r="D50" s="350"/>
      <c r="E50" s="340"/>
      <c r="F50" s="64"/>
    </row>
    <row r="51" spans="1:6" s="51" customFormat="1" ht="18" customHeight="1" hidden="1">
      <c r="A51" s="36">
        <v>4177</v>
      </c>
      <c r="B51" s="37" t="s">
        <v>26</v>
      </c>
      <c r="C51" s="56"/>
      <c r="D51" s="349"/>
      <c r="E51" s="339"/>
      <c r="F51" s="58"/>
    </row>
    <row r="52" spans="1:6" s="51" customFormat="1" ht="18" customHeight="1" hidden="1">
      <c r="A52" s="36">
        <v>4211</v>
      </c>
      <c r="B52" s="37" t="s">
        <v>18</v>
      </c>
      <c r="C52" s="56"/>
      <c r="D52" s="349"/>
      <c r="E52" s="339"/>
      <c r="F52" s="58"/>
    </row>
    <row r="53" spans="1:6" s="51" customFormat="1" ht="18" customHeight="1" hidden="1">
      <c r="A53" s="36">
        <v>4217</v>
      </c>
      <c r="B53" s="37" t="s">
        <v>18</v>
      </c>
      <c r="C53" s="56"/>
      <c r="D53" s="349"/>
      <c r="E53" s="339"/>
      <c r="F53" s="58"/>
    </row>
    <row r="54" spans="1:6" s="51" customFormat="1" ht="30" hidden="1">
      <c r="A54" s="36">
        <v>4241</v>
      </c>
      <c r="B54" s="37" t="s">
        <v>27</v>
      </c>
      <c r="C54" s="56"/>
      <c r="D54" s="349"/>
      <c r="E54" s="339"/>
      <c r="F54" s="58"/>
    </row>
    <row r="55" spans="1:6" s="51" customFormat="1" ht="30" hidden="1">
      <c r="A55" s="36">
        <v>4247</v>
      </c>
      <c r="B55" s="37" t="s">
        <v>27</v>
      </c>
      <c r="C55" s="56"/>
      <c r="D55" s="349"/>
      <c r="E55" s="339"/>
      <c r="F55" s="58"/>
    </row>
    <row r="56" spans="1:6" s="51" customFormat="1" ht="16.5" customHeight="1" hidden="1">
      <c r="A56" s="36">
        <v>4301</v>
      </c>
      <c r="B56" s="37" t="s">
        <v>12</v>
      </c>
      <c r="C56" s="56"/>
      <c r="D56" s="349"/>
      <c r="E56" s="339"/>
      <c r="F56" s="58"/>
    </row>
    <row r="57" spans="1:6" s="51" customFormat="1" ht="16.5" customHeight="1" hidden="1">
      <c r="A57" s="36">
        <v>4307</v>
      </c>
      <c r="B57" s="37" t="s">
        <v>12</v>
      </c>
      <c r="C57" s="56"/>
      <c r="D57" s="349"/>
      <c r="E57" s="339"/>
      <c r="F57" s="58"/>
    </row>
    <row r="58" spans="1:6" s="51" customFormat="1" ht="16.5" customHeight="1" hidden="1">
      <c r="A58" s="36">
        <v>4421</v>
      </c>
      <c r="B58" s="37" t="s">
        <v>20</v>
      </c>
      <c r="C58" s="56"/>
      <c r="D58" s="349"/>
      <c r="E58" s="339"/>
      <c r="F58" s="58"/>
    </row>
    <row r="59" spans="1:6" s="51" customFormat="1" ht="16.5" customHeight="1" hidden="1">
      <c r="A59" s="36">
        <v>4427</v>
      </c>
      <c r="B59" s="37" t="s">
        <v>20</v>
      </c>
      <c r="C59" s="56"/>
      <c r="D59" s="349"/>
      <c r="E59" s="339"/>
      <c r="F59" s="58"/>
    </row>
    <row r="60" spans="1:6" s="51" customFormat="1" ht="16.5" customHeight="1" hidden="1">
      <c r="A60" s="36">
        <v>4120</v>
      </c>
      <c r="B60" s="37" t="s">
        <v>25</v>
      </c>
      <c r="C60" s="56"/>
      <c r="D60" s="349"/>
      <c r="E60" s="339"/>
      <c r="F60" s="53"/>
    </row>
    <row r="61" spans="1:6" s="51" customFormat="1" ht="16.5" customHeight="1" hidden="1" thickBot="1">
      <c r="A61" s="36">
        <v>4440</v>
      </c>
      <c r="B61" s="37" t="s">
        <v>28</v>
      </c>
      <c r="C61" s="56"/>
      <c r="D61" s="349"/>
      <c r="E61" s="339"/>
      <c r="F61" s="58"/>
    </row>
    <row r="62" spans="1:6" s="69" customFormat="1" ht="16.5" customHeight="1" thickBot="1" thickTop="1">
      <c r="A62" s="65"/>
      <c r="B62" s="66" t="s">
        <v>29</v>
      </c>
      <c r="C62" s="67"/>
      <c r="D62" s="359">
        <f>D10</f>
        <v>297858</v>
      </c>
      <c r="E62" s="341">
        <f>E30+E26+E10</f>
        <v>1700858</v>
      </c>
      <c r="F62" s="68">
        <f>F30+F26+F10</f>
        <v>2193000</v>
      </c>
    </row>
    <row r="63" spans="1:6" s="69" customFormat="1" ht="17.25" thickBot="1" thickTop="1">
      <c r="A63" s="70"/>
      <c r="B63" s="71" t="s">
        <v>30</v>
      </c>
      <c r="C63" s="72"/>
      <c r="D63" s="351"/>
      <c r="E63" s="387">
        <f>F62-E62</f>
        <v>492142</v>
      </c>
      <c r="F63" s="388"/>
    </row>
    <row r="64" spans="1:5" ht="15.75" thickTop="1">
      <c r="A64" s="73"/>
      <c r="C64" s="74"/>
      <c r="D64" s="74"/>
      <c r="E64" s="75"/>
    </row>
    <row r="65" spans="3:4" ht="15">
      <c r="C65" s="74"/>
      <c r="D65" s="74"/>
    </row>
    <row r="66" spans="3:4" ht="15">
      <c r="C66" s="74"/>
      <c r="D66" s="74"/>
    </row>
    <row r="67" spans="3:4" ht="15">
      <c r="C67" s="74"/>
      <c r="D67" s="74"/>
    </row>
    <row r="68" spans="3:4" ht="15">
      <c r="C68" s="74"/>
      <c r="D68" s="74"/>
    </row>
    <row r="69" spans="3:4" ht="15">
      <c r="C69" s="74"/>
      <c r="D69" s="74"/>
    </row>
    <row r="70" spans="3:4" ht="15">
      <c r="C70" s="74"/>
      <c r="D70" s="74"/>
    </row>
    <row r="71" spans="3:4" ht="15">
      <c r="C71" s="74"/>
      <c r="D71" s="74"/>
    </row>
    <row r="72" spans="3:4" ht="15">
      <c r="C72" s="74"/>
      <c r="D72" s="74"/>
    </row>
    <row r="73" spans="3:4" ht="15">
      <c r="C73" s="74"/>
      <c r="D73" s="74"/>
    </row>
    <row r="74" spans="3:4" ht="15">
      <c r="C74" s="74"/>
      <c r="D74" s="74"/>
    </row>
    <row r="75" spans="3:4" ht="15">
      <c r="C75" s="74"/>
      <c r="D75" s="74"/>
    </row>
    <row r="76" spans="3:4" ht="15">
      <c r="C76" s="74"/>
      <c r="D76" s="74"/>
    </row>
    <row r="77" spans="3:4" ht="15">
      <c r="C77" s="74"/>
      <c r="D77" s="74"/>
    </row>
    <row r="78" spans="3:4" ht="15">
      <c r="C78" s="74"/>
      <c r="D78" s="74"/>
    </row>
    <row r="79" spans="3:4" ht="15">
      <c r="C79" s="74"/>
      <c r="D79" s="74"/>
    </row>
    <row r="80" spans="3:4" ht="15">
      <c r="C80" s="74"/>
      <c r="D80" s="74"/>
    </row>
    <row r="81" spans="3:4" ht="15">
      <c r="C81" s="74"/>
      <c r="D81" s="74"/>
    </row>
    <row r="82" spans="3:4" ht="15">
      <c r="C82" s="74"/>
      <c r="D82" s="74"/>
    </row>
    <row r="83" spans="3:4" ht="15">
      <c r="C83" s="74"/>
      <c r="D83" s="74"/>
    </row>
    <row r="84" spans="3:4" ht="15">
      <c r="C84" s="74"/>
      <c r="D84" s="74"/>
    </row>
    <row r="85" spans="3:4" ht="15">
      <c r="C85" s="74"/>
      <c r="D85" s="74"/>
    </row>
    <row r="86" spans="3:4" ht="15">
      <c r="C86" s="74"/>
      <c r="D86" s="74"/>
    </row>
    <row r="87" spans="3:4" ht="15">
      <c r="C87" s="74"/>
      <c r="D87" s="74"/>
    </row>
    <row r="88" spans="3:4" ht="15">
      <c r="C88" s="74"/>
      <c r="D88" s="74"/>
    </row>
    <row r="89" spans="3:4" ht="15">
      <c r="C89" s="74"/>
      <c r="D89" s="74"/>
    </row>
    <row r="90" spans="3:4" ht="15">
      <c r="C90" s="74"/>
      <c r="D90" s="74"/>
    </row>
  </sheetData>
  <mergeCells count="2">
    <mergeCell ref="B7:B8"/>
    <mergeCell ref="E63:F63"/>
  </mergeCells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J10" sqref="J10"/>
    </sheetView>
  </sheetViews>
  <sheetFormatPr defaultColWidth="9.140625" defaultRowHeight="12.75"/>
  <cols>
    <col min="1" max="1" width="6.8515625" style="216" customWidth="1"/>
    <col min="2" max="2" width="39.7109375" style="216" customWidth="1"/>
    <col min="3" max="3" width="6.8515625" style="217" customWidth="1"/>
    <col min="4" max="5" width="14.421875" style="216" customWidth="1"/>
    <col min="6" max="16384" width="10.00390625" style="216" customWidth="1"/>
  </cols>
  <sheetData>
    <row r="1" spans="3:4" s="188" customFormat="1" ht="13.5" customHeight="1">
      <c r="C1" s="156"/>
      <c r="D1" s="4" t="s">
        <v>139</v>
      </c>
    </row>
    <row r="2" spans="1:4" s="188" customFormat="1" ht="13.5" customHeight="1">
      <c r="A2" s="189"/>
      <c r="B2" s="190"/>
      <c r="C2" s="191"/>
      <c r="D2" s="8" t="s">
        <v>135</v>
      </c>
    </row>
    <row r="3" spans="1:4" s="188" customFormat="1" ht="13.5" customHeight="1">
      <c r="A3" s="189"/>
      <c r="B3" s="190"/>
      <c r="C3" s="191"/>
      <c r="D3" s="9" t="s">
        <v>1</v>
      </c>
    </row>
    <row r="4" spans="1:4" s="188" customFormat="1" ht="13.5" customHeight="1">
      <c r="A4" s="189"/>
      <c r="B4" s="190"/>
      <c r="C4" s="191"/>
      <c r="D4" s="9" t="s">
        <v>71</v>
      </c>
    </row>
    <row r="5" spans="1:5" s="188" customFormat="1" ht="15.75" customHeight="1">
      <c r="A5" s="189"/>
      <c r="B5" s="190"/>
      <c r="C5" s="191"/>
      <c r="D5" s="192"/>
      <c r="E5" s="8"/>
    </row>
    <row r="6" spans="1:5" s="188" customFormat="1" ht="65.25" customHeight="1">
      <c r="A6" s="193" t="s">
        <v>140</v>
      </c>
      <c r="B6" s="194"/>
      <c r="C6" s="195"/>
      <c r="D6" s="196"/>
      <c r="E6" s="197"/>
    </row>
    <row r="7" spans="1:5" s="188" customFormat="1" ht="14.25" customHeight="1" thickBot="1">
      <c r="A7" s="193"/>
      <c r="B7" s="194"/>
      <c r="C7" s="191"/>
      <c r="D7" s="192"/>
      <c r="E7" s="198" t="s">
        <v>2</v>
      </c>
    </row>
    <row r="8" spans="1:5" s="200" customFormat="1" ht="27" customHeight="1">
      <c r="A8" s="86" t="s">
        <v>3</v>
      </c>
      <c r="B8" s="15" t="s">
        <v>4</v>
      </c>
      <c r="C8" s="199" t="s">
        <v>5</v>
      </c>
      <c r="D8" s="389" t="s">
        <v>6</v>
      </c>
      <c r="E8" s="390"/>
    </row>
    <row r="9" spans="1:5" s="200" customFormat="1" ht="18.75" customHeight="1">
      <c r="A9" s="90" t="s">
        <v>7</v>
      </c>
      <c r="B9" s="201"/>
      <c r="C9" s="202" t="s">
        <v>8</v>
      </c>
      <c r="D9" s="376" t="s">
        <v>9</v>
      </c>
      <c r="E9" s="21" t="s">
        <v>10</v>
      </c>
    </row>
    <row r="10" spans="1:5" s="26" customFormat="1" ht="9.75" customHeight="1" thickBot="1">
      <c r="A10" s="203">
        <v>1</v>
      </c>
      <c r="B10" s="204">
        <v>2</v>
      </c>
      <c r="C10" s="205">
        <v>3</v>
      </c>
      <c r="D10" s="205">
        <v>4</v>
      </c>
      <c r="E10" s="25">
        <v>5</v>
      </c>
    </row>
    <row r="11" spans="1:5" s="129" customFormat="1" ht="33.75" customHeight="1" thickBot="1" thickTop="1">
      <c r="A11" s="206">
        <v>751</v>
      </c>
      <c r="B11" s="207" t="s">
        <v>136</v>
      </c>
      <c r="C11" s="377" t="s">
        <v>39</v>
      </c>
      <c r="D11" s="106">
        <f>D12</f>
        <v>230</v>
      </c>
      <c r="E11" s="208">
        <f>E12</f>
        <v>230</v>
      </c>
    </row>
    <row r="12" spans="1:5" s="129" customFormat="1" ht="27" customHeight="1" thickTop="1">
      <c r="A12" s="209">
        <v>75107</v>
      </c>
      <c r="B12" s="210" t="s">
        <v>137</v>
      </c>
      <c r="C12" s="211"/>
      <c r="D12" s="103">
        <f>SUM(D13:D14)</f>
        <v>230</v>
      </c>
      <c r="E12" s="212">
        <f>SUM(E13:E14)</f>
        <v>230</v>
      </c>
    </row>
    <row r="13" spans="1:5" s="125" customFormat="1" ht="36.75" customHeight="1">
      <c r="A13" s="378">
        <v>4740</v>
      </c>
      <c r="B13" s="379" t="s">
        <v>138</v>
      </c>
      <c r="C13" s="361"/>
      <c r="D13" s="114"/>
      <c r="E13" s="53">
        <v>230</v>
      </c>
    </row>
    <row r="14" spans="1:5" s="125" customFormat="1" ht="34.5" customHeight="1" thickBot="1">
      <c r="A14" s="378">
        <v>4750</v>
      </c>
      <c r="B14" s="380" t="s">
        <v>48</v>
      </c>
      <c r="C14" s="381"/>
      <c r="D14" s="114">
        <v>230</v>
      </c>
      <c r="E14" s="53"/>
    </row>
    <row r="15" spans="1:5" s="69" customFormat="1" ht="18.75" customHeight="1" thickBot="1" thickTop="1">
      <c r="A15" s="65"/>
      <c r="B15" s="66" t="s">
        <v>29</v>
      </c>
      <c r="C15" s="214"/>
      <c r="D15" s="382">
        <f>D11</f>
        <v>230</v>
      </c>
      <c r="E15" s="215">
        <f>E11</f>
        <v>230</v>
      </c>
    </row>
    <row r="16" ht="16.5" thickTop="1"/>
  </sheetData>
  <mergeCells count="1">
    <mergeCell ref="D8:E8"/>
  </mergeCells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" sqref="D2:D4"/>
    </sheetView>
  </sheetViews>
  <sheetFormatPr defaultColWidth="9.140625" defaultRowHeight="12.75"/>
  <cols>
    <col min="1" max="1" width="6.8515625" style="216" customWidth="1"/>
    <col min="2" max="2" width="40.8515625" style="216" customWidth="1"/>
    <col min="3" max="3" width="6.8515625" style="217" customWidth="1"/>
    <col min="4" max="4" width="14.57421875" style="216" customWidth="1"/>
    <col min="5" max="5" width="15.00390625" style="216" customWidth="1"/>
    <col min="6" max="16384" width="10.00390625" style="216" customWidth="1"/>
  </cols>
  <sheetData>
    <row r="1" spans="3:4" s="188" customFormat="1" ht="13.5" customHeight="1">
      <c r="C1" s="156"/>
      <c r="D1" s="4" t="s">
        <v>65</v>
      </c>
    </row>
    <row r="2" spans="1:4" s="188" customFormat="1" ht="13.5" customHeight="1">
      <c r="A2" s="189"/>
      <c r="B2" s="190"/>
      <c r="C2" s="191"/>
      <c r="D2" s="8" t="s">
        <v>135</v>
      </c>
    </row>
    <row r="3" spans="1:4" s="188" customFormat="1" ht="13.5" customHeight="1">
      <c r="A3" s="189"/>
      <c r="B3" s="190"/>
      <c r="C3" s="191"/>
      <c r="D3" s="9" t="s">
        <v>1</v>
      </c>
    </row>
    <row r="4" spans="1:4" s="188" customFormat="1" ht="13.5" customHeight="1">
      <c r="A4" s="189"/>
      <c r="B4" s="190"/>
      <c r="C4" s="191"/>
      <c r="D4" s="9" t="s">
        <v>71</v>
      </c>
    </row>
    <row r="5" spans="1:5" s="188" customFormat="1" ht="15.75" customHeight="1">
      <c r="A5" s="189"/>
      <c r="B5" s="190"/>
      <c r="C5" s="191"/>
      <c r="D5" s="192"/>
      <c r="E5" s="8"/>
    </row>
    <row r="6" spans="1:5" s="188" customFormat="1" ht="65.25" customHeight="1">
      <c r="A6" s="193" t="s">
        <v>131</v>
      </c>
      <c r="B6" s="194"/>
      <c r="C6" s="195"/>
      <c r="D6" s="196"/>
      <c r="E6" s="197"/>
    </row>
    <row r="7" spans="1:5" s="188" customFormat="1" ht="14.25" customHeight="1" thickBot="1">
      <c r="A7" s="193"/>
      <c r="B7" s="194"/>
      <c r="C7" s="191"/>
      <c r="D7" s="192"/>
      <c r="E7" s="198" t="s">
        <v>2</v>
      </c>
    </row>
    <row r="8" spans="1:5" s="200" customFormat="1" ht="27" customHeight="1">
      <c r="A8" s="86" t="s">
        <v>3</v>
      </c>
      <c r="B8" s="15" t="s">
        <v>4</v>
      </c>
      <c r="C8" s="199" t="s">
        <v>5</v>
      </c>
      <c r="D8" s="370" t="s">
        <v>126</v>
      </c>
      <c r="E8" s="317" t="s">
        <v>6</v>
      </c>
    </row>
    <row r="9" spans="1:5" s="200" customFormat="1" ht="18.75" customHeight="1">
      <c r="A9" s="90" t="s">
        <v>7</v>
      </c>
      <c r="B9" s="201"/>
      <c r="C9" s="202" t="s">
        <v>8</v>
      </c>
      <c r="D9" s="353" t="s">
        <v>10</v>
      </c>
      <c r="E9" s="21" t="s">
        <v>10</v>
      </c>
    </row>
    <row r="10" spans="1:5" s="26" customFormat="1" ht="9.75" customHeight="1" thickBot="1">
      <c r="A10" s="203">
        <v>1</v>
      </c>
      <c r="B10" s="204">
        <v>2</v>
      </c>
      <c r="C10" s="205">
        <v>3</v>
      </c>
      <c r="D10" s="354">
        <v>4</v>
      </c>
      <c r="E10" s="25">
        <v>5</v>
      </c>
    </row>
    <row r="11" spans="1:5" s="129" customFormat="1" ht="32.25" customHeight="1" thickBot="1" thickTop="1">
      <c r="A11" s="206">
        <v>754</v>
      </c>
      <c r="B11" s="207" t="s">
        <v>66</v>
      </c>
      <c r="C11" s="360" t="s">
        <v>128</v>
      </c>
      <c r="D11" s="371">
        <f>SUM(D12)</f>
        <v>17400</v>
      </c>
      <c r="E11" s="208">
        <f>E12</f>
        <v>17400</v>
      </c>
    </row>
    <row r="12" spans="1:5" s="129" customFormat="1" ht="30.75" thickTop="1">
      <c r="A12" s="209">
        <v>75411</v>
      </c>
      <c r="B12" s="210" t="s">
        <v>67</v>
      </c>
      <c r="C12" s="211"/>
      <c r="D12" s="372">
        <f>SUM(D13:D14)</f>
        <v>17400</v>
      </c>
      <c r="E12" s="212">
        <f>SUM(E14:E15)</f>
        <v>17400</v>
      </c>
    </row>
    <row r="13" spans="1:5" s="125" customFormat="1" ht="60">
      <c r="A13" s="154">
        <v>2110</v>
      </c>
      <c r="B13" s="285" t="s">
        <v>129</v>
      </c>
      <c r="C13" s="213"/>
      <c r="D13" s="373">
        <v>17400</v>
      </c>
      <c r="E13" s="53"/>
    </row>
    <row r="14" spans="1:5" s="125" customFormat="1" ht="19.5" customHeight="1">
      <c r="A14" s="36">
        <v>4210</v>
      </c>
      <c r="B14" s="37" t="s">
        <v>18</v>
      </c>
      <c r="C14" s="361"/>
      <c r="D14" s="373"/>
      <c r="E14" s="53">
        <v>15752</v>
      </c>
    </row>
    <row r="15" spans="1:5" s="125" customFormat="1" ht="19.5" customHeight="1" thickBot="1">
      <c r="A15" s="54">
        <v>4300</v>
      </c>
      <c r="B15" s="37" t="s">
        <v>12</v>
      </c>
      <c r="C15" s="213"/>
      <c r="D15" s="373"/>
      <c r="E15" s="53">
        <v>1648</v>
      </c>
    </row>
    <row r="16" spans="1:5" s="69" customFormat="1" ht="24.75" customHeight="1" thickBot="1" thickTop="1">
      <c r="A16" s="65"/>
      <c r="B16" s="66" t="s">
        <v>29</v>
      </c>
      <c r="C16" s="214"/>
      <c r="D16" s="374">
        <f>D11</f>
        <v>17400</v>
      </c>
      <c r="E16" s="215">
        <f>E11</f>
        <v>17400</v>
      </c>
    </row>
    <row r="17" ht="16.5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 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zyla</cp:lastModifiedBy>
  <cp:lastPrinted>2010-08-26T07:48:38Z</cp:lastPrinted>
  <dcterms:created xsi:type="dcterms:W3CDTF">2010-06-18T11:14:47Z</dcterms:created>
  <dcterms:modified xsi:type="dcterms:W3CDTF">2010-08-26T07:50:06Z</dcterms:modified>
  <cp:category/>
  <cp:version/>
  <cp:contentType/>
  <cp:contentStatus/>
</cp:coreProperties>
</file>